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4to trimestre\"/>
    </mc:Choice>
  </mc:AlternateContent>
  <bookViews>
    <workbookView xWindow="0" yWindow="0" windowWidth="28800" windowHeight="11235"/>
  </bookViews>
  <sheets>
    <sheet name="rptEstadoAnaliticoEjerPresEgreD" sheetId="1" r:id="rId1"/>
  </sheets>
  <definedNames>
    <definedName name="_xlnm.Print_Area" localSheetId="0">rptEstadoAnaliticoEjerPresEgreD!$A$1:$N$83</definedName>
    <definedName name="_xlnm.Print_Titles" localSheetId="0">rptEstadoAnaliticoEjerPresEgreD!$1:$6</definedName>
  </definedNames>
  <calcPr calcId="162913"/>
</workbook>
</file>

<file path=xl/calcChain.xml><?xml version="1.0" encoding="utf-8"?>
<calcChain xmlns="http://schemas.openxmlformats.org/spreadsheetml/2006/main">
  <c r="L74" i="1" l="1"/>
  <c r="L70" i="1"/>
  <c r="L68" i="1"/>
  <c r="L67" i="1"/>
  <c r="L66" i="1"/>
  <c r="L65" i="1"/>
  <c r="L61" i="1"/>
  <c r="L59" i="1"/>
  <c r="L57" i="1"/>
  <c r="L55" i="1"/>
  <c r="L54" i="1"/>
  <c r="L53" i="1"/>
  <c r="L52" i="1"/>
  <c r="L51" i="1"/>
  <c r="L50" i="1"/>
  <c r="L47" i="1" s="1"/>
  <c r="N46" i="1" s="1"/>
  <c r="L79" i="1" s="1"/>
  <c r="L48" i="1"/>
  <c r="K47" i="1"/>
  <c r="K46" i="1" s="1"/>
  <c r="K79" i="1" s="1"/>
  <c r="J47" i="1"/>
  <c r="H47" i="1"/>
  <c r="G47" i="1"/>
  <c r="G46" i="1" s="1"/>
  <c r="G79" i="1" s="1"/>
  <c r="E47" i="1"/>
  <c r="E46" i="1" s="1"/>
  <c r="E79" i="1" s="1"/>
  <c r="J46" i="1"/>
  <c r="J79" i="1" s="1"/>
  <c r="H46" i="1"/>
  <c r="H79" i="1" s="1"/>
  <c r="K9" i="1" l="1"/>
  <c r="J9" i="1"/>
  <c r="H9" i="1"/>
  <c r="G9" i="1"/>
  <c r="E9" i="1"/>
  <c r="L37" i="1"/>
  <c r="L28" i="1"/>
  <c r="L29" i="1"/>
  <c r="L30" i="1"/>
  <c r="L31" i="1"/>
  <c r="L32" i="1"/>
  <c r="L33" i="1"/>
  <c r="L34" i="1"/>
  <c r="L35" i="1"/>
  <c r="L36" i="1"/>
  <c r="L27" i="1"/>
  <c r="L20" i="1"/>
  <c r="L21" i="1"/>
  <c r="L22" i="1"/>
  <c r="L23" i="1"/>
  <c r="L24" i="1"/>
  <c r="L25" i="1"/>
  <c r="L26" i="1"/>
  <c r="L19" i="1"/>
  <c r="L11" i="1"/>
  <c r="L12" i="1"/>
  <c r="L13" i="1"/>
  <c r="L14" i="1"/>
  <c r="L15" i="1"/>
  <c r="L16" i="1"/>
  <c r="L17" i="1"/>
  <c r="L18" i="1"/>
  <c r="L10" i="1"/>
  <c r="N9" i="1" l="1"/>
</calcChain>
</file>

<file path=xl/sharedStrings.xml><?xml version="1.0" encoding="utf-8"?>
<sst xmlns="http://schemas.openxmlformats.org/spreadsheetml/2006/main" count="88" uniqueCount="47">
  <si>
    <t>Ayuntamiento Municipal de Playas de Rosarito, B.C.</t>
  </si>
  <si>
    <t>Estado Analítico del Ejercicio del Presupuesto de Egresos Detallado - LDF</t>
  </si>
  <si>
    <r>
      <rPr>
        <sz val="10"/>
        <color rgb="FF000000"/>
        <rFont val="Arial"/>
        <family val="2"/>
      </rPr>
      <t>Reporte de Estado analítico del Ejercicio del Presupuesto de Egresos Detallado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Clasificación Funcional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Acumulado al mes de Diciembre del 2019</t>
    </r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</si>
  <si>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</si>
  <si>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</si>
  <si>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</si>
  <si>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</si>
  <si>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</si>
  <si>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</si>
  <si>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</si>
  <si>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</si>
  <si>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a2) JUSTICIA</t>
  </si>
  <si>
    <t>a1) LEGISLACIÓN</t>
  </si>
  <si>
    <t>a3) COORDINACIÓN DE LA POLÍTICA DE GOBIERNO</t>
  </si>
  <si>
    <t>a4) RELACIONES EXTERIORES</t>
  </si>
  <si>
    <t>a6) SUBTOTAL 6 SEGURIDAD NACIONAL</t>
  </si>
  <si>
    <t>a5) ASUNTOS FINANCIEROS Y HACENDARIOS</t>
  </si>
  <si>
    <t>a7) ASUNTOS DE ORDEN PÚBLICO Y DE SEGURIDAD INTERIOR</t>
  </si>
  <si>
    <t>a8) OTROS SERVICIOS GENERALES</t>
  </si>
  <si>
    <t>A. GOBIERNO</t>
  </si>
  <si>
    <t>B. DESARROLLO SOCIAL</t>
  </si>
  <si>
    <t>C. DESARROLLO ECONÓMICO</t>
  </si>
  <si>
    <t>b1) 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</si>
  <si>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</si>
  <si>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</si>
  <si>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</si>
  <si>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</si>
  <si>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</si>
  <si>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</si>
  <si>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</si>
  <si>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</si>
  <si>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ENERGIA</t>
  </si>
  <si>
    <t>c5) TRANSPORTE</t>
  </si>
  <si>
    <t>c7) TURISMO</t>
  </si>
  <si>
    <t>c8) CIENCIA, TECNOLOGIA E INNOVACION</t>
  </si>
  <si>
    <t>c9) OTRAS INDUSTRIAS Y OTROS ASUNTOS ECONÓMICOS</t>
  </si>
  <si>
    <t>c4) MINERIA, MANUFACTURAS Y CONSTRUCCIÓN</t>
  </si>
  <si>
    <t>c6) COMUNICACIONES</t>
  </si>
  <si>
    <t>D. OTRAS NO CLASIFICADAS EN FUNCIONES ANTERIORES</t>
  </si>
  <si>
    <t>d1) TRANSACCIONES DE LA DEUDA PÚBLICA / COSTO FINANCIERO DE LA DEUDA</t>
  </si>
  <si>
    <t>d3) SANEAMIENTO DEL SISTEMA FINANCIERO</t>
  </si>
  <si>
    <t>d2) TRANSFERENCIAS, PARTICIPACIONES Y APORTACIONES ENTRE DIFERENTES NIVELES Y ORDENES DE GOBIERNO</t>
  </si>
  <si>
    <t>d4) ADEUDOS DE EJERCICIOS FISCALES ANETRIORES</t>
  </si>
  <si>
    <t>I. GASTO NO ETIQUETADO</t>
  </si>
  <si>
    <t>Ampliaciones/
(Reducciones)</t>
  </si>
  <si>
    <t>II. GASTO ETIQUETADO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</si>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</sst>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A]&quot;$&quot;#,##0.00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1E1E1E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 style="thin">
        <color rgb="FFFFFFF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rgb="FFFFFFFF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rgb="FFFFFFFF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6">
    <xf numFmtId="0" fontId="1" fillId="0" borderId="0" xfId="0" applyFont="1" applyFill="1" applyBorder="1"/>
    <xf numFmtId="0" fontId="1" fillId="2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164" fontId="5" fillId="0" borderId="2" xfId="0" applyNumberFormat="1" applyFont="1" applyFill="1" applyBorder="1" applyAlignment="1">
      <alignment horizontal="right" vertical="top" wrapText="1" readingOrder="1"/>
    </xf>
    <xf numFmtId="0" fontId="6" fillId="0" borderId="4" xfId="0" applyNumberFormat="1" applyFont="1" applyFill="1" applyBorder="1" applyAlignment="1">
      <alignment vertical="top" wrapText="1"/>
    </xf>
    <xf numFmtId="0" fontId="6" fillId="0" borderId="0" xfId="0" applyFont="1" applyFill="1" applyBorder="1"/>
    <xf numFmtId="164" fontId="5" fillId="0" borderId="2" xfId="0" applyNumberFormat="1" applyFont="1" applyFill="1" applyBorder="1" applyAlignment="1">
      <alignment horizontal="right" vertical="top" wrapText="1" readingOrder="1"/>
    </xf>
    <xf numFmtId="0" fontId="6" fillId="0" borderId="4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right" vertical="top" wrapText="1" readingOrder="1"/>
    </xf>
    <xf numFmtId="0" fontId="4" fillId="0" borderId="12" xfId="0" applyNumberFormat="1" applyFont="1" applyFill="1" applyBorder="1" applyAlignment="1">
      <alignment horizontal="right" vertical="top" wrapText="1" readingOrder="1"/>
    </xf>
    <xf numFmtId="0" fontId="9" fillId="3" borderId="26" xfId="0" applyNumberFormat="1" applyFont="1" applyFill="1" applyBorder="1" applyAlignment="1">
      <alignment horizontal="center" vertical="center" wrapText="1" readingOrder="1"/>
    </xf>
    <xf numFmtId="0" fontId="8" fillId="3" borderId="26" xfId="0" applyNumberFormat="1" applyFont="1" applyFill="1" applyBorder="1" applyAlignment="1">
      <alignment horizontal="center" vertical="center" wrapText="1" readingOrder="1"/>
    </xf>
    <xf numFmtId="0" fontId="6" fillId="3" borderId="26" xfId="0" applyFont="1" applyFill="1" applyBorder="1" applyAlignment="1">
      <alignment vertical="center"/>
    </xf>
    <xf numFmtId="165" fontId="9" fillId="3" borderId="0" xfId="0" applyNumberFormat="1" applyFont="1" applyFill="1" applyBorder="1" applyAlignment="1">
      <alignment horizontal="center" vertical="top" wrapText="1" readingOrder="1"/>
    </xf>
    <xf numFmtId="0" fontId="6" fillId="3" borderId="0" xfId="0" applyNumberFormat="1" applyFont="1" applyFill="1" applyBorder="1" applyAlignment="1">
      <alignment vertical="top" wrapText="1"/>
    </xf>
    <xf numFmtId="165" fontId="8" fillId="3" borderId="0" xfId="0" applyNumberFormat="1" applyFont="1" applyFill="1" applyBorder="1" applyAlignment="1">
      <alignment horizontal="center" vertical="top" wrapText="1" readingOrder="1"/>
    </xf>
    <xf numFmtId="0" fontId="6" fillId="3" borderId="0" xfId="0" applyFont="1" applyFill="1" applyBorder="1"/>
    <xf numFmtId="0" fontId="8" fillId="3" borderId="0" xfId="0" applyNumberFormat="1" applyFont="1" applyFill="1" applyBorder="1" applyAlignment="1">
      <alignment horizontal="center" vertical="top" wrapText="1" readingOrder="1"/>
    </xf>
    <xf numFmtId="165" fontId="10" fillId="3" borderId="15" xfId="0" applyNumberFormat="1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horizontal="right" vertical="top" wrapText="1" readingOrder="1"/>
    </xf>
    <xf numFmtId="0" fontId="6" fillId="0" borderId="3" xfId="0" applyFont="1" applyFill="1" applyBorder="1"/>
    <xf numFmtId="164" fontId="5" fillId="0" borderId="9" xfId="0" applyNumberFormat="1" applyFont="1" applyFill="1" applyBorder="1" applyAlignment="1">
      <alignment horizontal="right" vertical="top" wrapText="1" readingOrder="1"/>
    </xf>
    <xf numFmtId="0" fontId="6" fillId="0" borderId="11" xfId="0" applyFont="1" applyFill="1" applyBorder="1"/>
    <xf numFmtId="164" fontId="8" fillId="0" borderId="3" xfId="0" applyNumberFormat="1" applyFont="1" applyFill="1" applyBorder="1" applyAlignment="1">
      <alignment horizontal="right" vertical="top" wrapText="1" readingOrder="1"/>
    </xf>
    <xf numFmtId="164" fontId="8" fillId="0" borderId="3" xfId="0" applyNumberFormat="1" applyFont="1" applyFill="1" applyBorder="1" applyAlignment="1">
      <alignment horizontal="right" vertical="top" wrapText="1" readingOrder="1"/>
    </xf>
    <xf numFmtId="164" fontId="5" fillId="0" borderId="3" xfId="0" applyNumberFormat="1" applyFont="1" applyFill="1" applyBorder="1" applyAlignment="1">
      <alignment horizontal="right" vertical="top" wrapText="1" readingOrder="1"/>
    </xf>
    <xf numFmtId="164" fontId="5" fillId="0" borderId="3" xfId="0" applyNumberFormat="1" applyFont="1" applyFill="1" applyBorder="1" applyAlignment="1">
      <alignment horizontal="right" vertical="top" wrapText="1" readingOrder="1"/>
    </xf>
    <xf numFmtId="164" fontId="5" fillId="0" borderId="8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horizontal="right" vertical="top" wrapText="1" readingOrder="1"/>
    </xf>
    <xf numFmtId="0" fontId="6" fillId="0" borderId="2" xfId="0" applyFont="1" applyFill="1" applyBorder="1"/>
    <xf numFmtId="0" fontId="6" fillId="0" borderId="2" xfId="0" applyNumberFormat="1" applyFont="1" applyFill="1" applyBorder="1" applyAlignment="1">
      <alignment vertical="top" wrapText="1"/>
    </xf>
    <xf numFmtId="165" fontId="7" fillId="0" borderId="21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vertical="top" wrapText="1"/>
    </xf>
    <xf numFmtId="0" fontId="6" fillId="0" borderId="9" xfId="0" applyFont="1" applyFill="1" applyBorder="1"/>
    <xf numFmtId="165" fontId="7" fillId="0" borderId="31" xfId="0" applyNumberFormat="1" applyFont="1" applyFill="1" applyBorder="1" applyAlignment="1">
      <alignment vertical="top" wrapText="1"/>
    </xf>
    <xf numFmtId="164" fontId="5" fillId="0" borderId="33" xfId="0" applyNumberFormat="1" applyFont="1" applyFill="1" applyBorder="1" applyAlignment="1">
      <alignment horizontal="right" vertical="top" wrapText="1" readingOrder="1"/>
    </xf>
    <xf numFmtId="0" fontId="6" fillId="0" borderId="33" xfId="0" applyFont="1" applyFill="1" applyBorder="1"/>
    <xf numFmtId="164" fontId="4" fillId="0" borderId="38" xfId="0" applyNumberFormat="1" applyFont="1" applyFill="1" applyBorder="1" applyAlignment="1">
      <alignment horizontal="right" vertical="top" wrapText="1" readingOrder="1"/>
    </xf>
    <xf numFmtId="0" fontId="1" fillId="0" borderId="36" xfId="0" applyFont="1" applyFill="1" applyBorder="1"/>
    <xf numFmtId="165" fontId="4" fillId="0" borderId="38" xfId="0" applyNumberFormat="1" applyFont="1" applyFill="1" applyBorder="1" applyAlignment="1">
      <alignment horizontal="right" vertical="top" wrapText="1" readingOrder="1"/>
    </xf>
    <xf numFmtId="0" fontId="4" fillId="0" borderId="35" xfId="0" applyNumberFormat="1" applyFont="1" applyFill="1" applyBorder="1" applyAlignment="1">
      <alignment vertical="top" wrapText="1" readingOrder="1"/>
    </xf>
    <xf numFmtId="0" fontId="1" fillId="0" borderId="36" xfId="0" applyNumberFormat="1" applyFont="1" applyFill="1" applyBorder="1" applyAlignment="1">
      <alignment vertical="top" wrapText="1"/>
    </xf>
    <xf numFmtId="0" fontId="1" fillId="0" borderId="37" xfId="0" applyNumberFormat="1" applyFont="1" applyFill="1" applyBorder="1" applyAlignment="1">
      <alignment vertical="top" wrapText="1"/>
    </xf>
    <xf numFmtId="165" fontId="4" fillId="0" borderId="38" xfId="0" applyNumberFormat="1" applyFont="1" applyFill="1" applyBorder="1" applyAlignment="1">
      <alignment horizontal="right" vertical="top" wrapText="1" readingOrder="1"/>
    </xf>
    <xf numFmtId="165" fontId="1" fillId="0" borderId="37" xfId="0" applyNumberFormat="1" applyFont="1" applyFill="1" applyBorder="1" applyAlignment="1">
      <alignment vertical="top" wrapText="1"/>
    </xf>
    <xf numFmtId="164" fontId="4" fillId="0" borderId="38" xfId="0" applyNumberFormat="1" applyFont="1" applyFill="1" applyBorder="1" applyAlignment="1">
      <alignment horizontal="right" vertical="top" wrapText="1" readingOrder="1"/>
    </xf>
    <xf numFmtId="0" fontId="1" fillId="0" borderId="39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0" xfId="0" applyNumberFormat="1" applyFont="1" applyFill="1" applyBorder="1" applyAlignment="1">
      <alignment vertical="top" wrapText="1" readingOrder="1"/>
    </xf>
    <xf numFmtId="0" fontId="6" fillId="0" borderId="9" xfId="0" applyNumberFormat="1" applyFont="1" applyFill="1" applyBorder="1" applyAlignment="1">
      <alignment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164" fontId="5" fillId="0" borderId="33" xfId="0" applyNumberFormat="1" applyFont="1" applyFill="1" applyBorder="1" applyAlignment="1">
      <alignment horizontal="right" vertical="top" wrapText="1" readingOrder="1"/>
    </xf>
    <xf numFmtId="0" fontId="6" fillId="0" borderId="33" xfId="0" applyNumberFormat="1" applyFont="1" applyFill="1" applyBorder="1" applyAlignment="1">
      <alignment vertical="top" wrapText="1"/>
    </xf>
    <xf numFmtId="0" fontId="6" fillId="0" borderId="34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horizontal="right" vertical="top" wrapText="1" readingOrder="1"/>
    </xf>
    <xf numFmtId="0" fontId="6" fillId="0" borderId="21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right" vertical="top" wrapText="1" readingOrder="1"/>
    </xf>
    <xf numFmtId="0" fontId="5" fillId="0" borderId="16" xfId="0" applyNumberFormat="1" applyFont="1" applyFill="1" applyBorder="1" applyAlignment="1">
      <alignment horizontal="left" vertical="top" wrapText="1" indent="1" readingOrder="1"/>
    </xf>
    <xf numFmtId="0" fontId="6" fillId="0" borderId="3" xfId="0" applyNumberFormat="1" applyFont="1" applyFill="1" applyBorder="1" applyAlignment="1">
      <alignment horizontal="left" vertical="top" wrapText="1" indent="1"/>
    </xf>
    <xf numFmtId="0" fontId="6" fillId="0" borderId="4" xfId="0" applyNumberFormat="1" applyFont="1" applyFill="1" applyBorder="1" applyAlignment="1">
      <alignment horizontal="left" vertical="top" wrapText="1" indent="1"/>
    </xf>
    <xf numFmtId="0" fontId="6" fillId="0" borderId="4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6" fillId="0" borderId="17" xfId="0" applyNumberFormat="1" applyFont="1" applyFill="1" applyBorder="1" applyAlignment="1">
      <alignment vertical="top" wrapText="1"/>
    </xf>
    <xf numFmtId="0" fontId="5" fillId="0" borderId="20" xfId="0" applyNumberFormat="1" applyFont="1" applyFill="1" applyBorder="1" applyAlignment="1">
      <alignment horizontal="left" vertical="top" wrapText="1" indent="1" readingOrder="1"/>
    </xf>
    <xf numFmtId="0" fontId="6" fillId="0" borderId="11" xfId="0" applyNumberFormat="1" applyFont="1" applyFill="1" applyBorder="1" applyAlignment="1">
      <alignment horizontal="left" vertical="top" wrapText="1" indent="1"/>
    </xf>
    <xf numFmtId="0" fontId="6" fillId="0" borderId="10" xfId="0" applyNumberFormat="1" applyFont="1" applyFill="1" applyBorder="1" applyAlignment="1">
      <alignment horizontal="left" vertical="top" wrapText="1" indent="1"/>
    </xf>
    <xf numFmtId="164" fontId="5" fillId="0" borderId="9" xfId="0" applyNumberFormat="1" applyFont="1" applyFill="1" applyBorder="1" applyAlignment="1">
      <alignment horizontal="right" vertical="top" wrapText="1" readingOrder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vertical="top" wrapText="1"/>
    </xf>
    <xf numFmtId="0" fontId="6" fillId="0" borderId="19" xfId="0" applyNumberFormat="1" applyFont="1" applyFill="1" applyBorder="1" applyAlignment="1">
      <alignment vertical="top" wrapText="1"/>
    </xf>
    <xf numFmtId="0" fontId="5" fillId="0" borderId="18" xfId="0" applyNumberFormat="1" applyFont="1" applyFill="1" applyBorder="1" applyAlignment="1">
      <alignment horizontal="left" vertical="top" wrapText="1" indent="1" readingOrder="1"/>
    </xf>
    <xf numFmtId="0" fontId="5" fillId="0" borderId="3" xfId="0" applyNumberFormat="1" applyFont="1" applyFill="1" applyBorder="1" applyAlignment="1">
      <alignment horizontal="left" vertical="top" wrapText="1" indent="1" readingOrder="1"/>
    </xf>
    <xf numFmtId="0" fontId="5" fillId="0" borderId="4" xfId="0" applyNumberFormat="1" applyFont="1" applyFill="1" applyBorder="1" applyAlignment="1">
      <alignment horizontal="left" vertical="top" wrapText="1" indent="1" readingOrder="1"/>
    </xf>
    <xf numFmtId="164" fontId="5" fillId="0" borderId="8" xfId="0" applyNumberFormat="1" applyFont="1" applyFill="1" applyBorder="1" applyAlignment="1">
      <alignment horizontal="right" vertical="top" wrapText="1" readingOrder="1"/>
    </xf>
    <xf numFmtId="164" fontId="5" fillId="0" borderId="11" xfId="0" applyNumberFormat="1" applyFont="1" applyFill="1" applyBorder="1" applyAlignment="1">
      <alignment horizontal="right" vertical="top" wrapText="1" readingOrder="1"/>
    </xf>
    <xf numFmtId="164" fontId="8" fillId="0" borderId="5" xfId="0" applyNumberFormat="1" applyFont="1" applyFill="1" applyBorder="1" applyAlignment="1">
      <alignment horizontal="right" vertical="top" wrapText="1" readingOrder="1"/>
    </xf>
    <xf numFmtId="0" fontId="6" fillId="0" borderId="6" xfId="0" applyNumberFormat="1" applyFont="1" applyFill="1" applyBorder="1" applyAlignment="1">
      <alignment vertical="top" wrapText="1"/>
    </xf>
    <xf numFmtId="164" fontId="5" fillId="0" borderId="3" xfId="0" applyNumberFormat="1" applyFont="1" applyFill="1" applyBorder="1" applyAlignment="1">
      <alignment horizontal="right" vertical="top" wrapText="1" readingOrder="1"/>
    </xf>
    <xf numFmtId="164" fontId="8" fillId="0" borderId="8" xfId="0" applyNumberFormat="1" applyFont="1" applyFill="1" applyBorder="1" applyAlignment="1">
      <alignment horizontal="right" vertical="top" wrapText="1" readingOrder="1"/>
    </xf>
    <xf numFmtId="164" fontId="8" fillId="0" borderId="3" xfId="0" applyNumberFormat="1" applyFont="1" applyFill="1" applyBorder="1" applyAlignment="1">
      <alignment horizontal="right" vertical="top" wrapText="1" readingOrder="1"/>
    </xf>
    <xf numFmtId="164" fontId="5" fillId="0" borderId="4" xfId="0" applyNumberFormat="1" applyFont="1" applyFill="1" applyBorder="1" applyAlignment="1">
      <alignment horizontal="right" vertical="top" wrapText="1" readingOrder="1"/>
    </xf>
    <xf numFmtId="0" fontId="8" fillId="3" borderId="23" xfId="0" applyNumberFormat="1" applyFont="1" applyFill="1" applyBorder="1" applyAlignment="1">
      <alignment horizontal="center" vertical="center" wrapText="1" readingOrder="1"/>
    </xf>
    <xf numFmtId="0" fontId="8" fillId="3" borderId="24" xfId="0" applyNumberFormat="1" applyFont="1" applyFill="1" applyBorder="1" applyAlignment="1">
      <alignment horizontal="center" vertical="center" wrapText="1" readingOrder="1"/>
    </xf>
    <xf numFmtId="0" fontId="8" fillId="3" borderId="25" xfId="0" applyNumberFormat="1" applyFont="1" applyFill="1" applyBorder="1" applyAlignment="1">
      <alignment horizontal="center" vertical="center" wrapText="1" readingOrder="1"/>
    </xf>
    <xf numFmtId="0" fontId="8" fillId="3" borderId="26" xfId="0" applyNumberFormat="1" applyFont="1" applyFill="1" applyBorder="1" applyAlignment="1">
      <alignment horizontal="center" vertical="center" wrapText="1" readingOrder="1"/>
    </xf>
    <xf numFmtId="0" fontId="8" fillId="3" borderId="28" xfId="0" applyNumberFormat="1" applyFont="1" applyFill="1" applyBorder="1" applyAlignment="1">
      <alignment horizontal="center" vertical="top" wrapText="1" readingOrder="1"/>
    </xf>
    <xf numFmtId="0" fontId="8" fillId="3" borderId="29" xfId="0" applyNumberFormat="1" applyFont="1" applyFill="1" applyBorder="1" applyAlignment="1">
      <alignment horizontal="center" vertical="top" wrapText="1" readingOrder="1"/>
    </xf>
    <xf numFmtId="0" fontId="8" fillId="3" borderId="30" xfId="0" applyNumberFormat="1" applyFont="1" applyFill="1" applyBorder="1" applyAlignment="1">
      <alignment horizontal="center" vertical="top" wrapText="1" readingOrder="1"/>
    </xf>
    <xf numFmtId="0" fontId="9" fillId="3" borderId="26" xfId="0" applyNumberFormat="1" applyFont="1" applyFill="1" applyBorder="1" applyAlignment="1">
      <alignment horizontal="center" vertical="center" wrapText="1" readingOrder="1"/>
    </xf>
    <xf numFmtId="0" fontId="6" fillId="3" borderId="26" xfId="0" applyNumberFormat="1" applyFont="1" applyFill="1" applyBorder="1" applyAlignment="1">
      <alignment vertical="center" wrapText="1"/>
    </xf>
    <xf numFmtId="0" fontId="6" fillId="3" borderId="27" xfId="0" applyNumberFormat="1" applyFont="1" applyFill="1" applyBorder="1" applyAlignment="1">
      <alignment vertical="center" wrapText="1"/>
    </xf>
    <xf numFmtId="0" fontId="8" fillId="3" borderId="22" xfId="0" applyNumberFormat="1" applyFont="1" applyFill="1" applyBorder="1" applyAlignment="1">
      <alignment horizontal="left" vertical="center" wrapText="1" readingOrder="1"/>
    </xf>
    <xf numFmtId="0" fontId="8" fillId="3" borderId="7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2" xfId="0" applyNumberFormat="1" applyFont="1" applyFill="1" applyBorder="1" applyAlignment="1">
      <alignment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273325</xdr:colOff>
      <xdr:row>80</xdr:row>
      <xdr:rowOff>157369</xdr:rowOff>
    </xdr:from>
    <xdr:to>
      <xdr:col>4</xdr:col>
      <xdr:colOff>182217</xdr:colOff>
      <xdr:row>83</xdr:row>
      <xdr:rowOff>0</xdr:rowOff>
    </xdr:to>
    <xdr:sp macro="" textlink="">
      <xdr:nvSpPr>
        <xdr:cNvPr id="2" name="CuadroTexto 1"/>
        <xdr:cNvSpPr txBox="1"/>
      </xdr:nvSpPr>
      <xdr:spPr>
        <a:xfrm>
          <a:off x="340000" y="12444619"/>
          <a:ext cx="2194892" cy="513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C. HILDA ARACELI BROWN FIGUEREDO</a:t>
          </a:r>
        </a:p>
        <a:p>
          <a:pPr algn="ctr"/>
          <a:r>
            <a:rPr lang="es-MX" sz="1000"/>
            <a:t>PRESIDENTE MUNICIPAL</a:t>
          </a:r>
        </a:p>
      </xdr:txBody>
    </xdr:sp>
    <xdr:clientData/>
  </xdr:twoCellAnchor>
  <xdr:twoCellAnchor>
    <xdr:from>
      <xdr:col>4</xdr:col>
      <xdr:colOff>417443</xdr:colOff>
      <xdr:row>80</xdr:row>
      <xdr:rowOff>152400</xdr:rowOff>
    </xdr:from>
    <xdr:to>
      <xdr:col>7</xdr:col>
      <xdr:colOff>500270</xdr:colOff>
      <xdr:row>83</xdr:row>
      <xdr:rowOff>0</xdr:rowOff>
    </xdr:to>
    <xdr:sp macro="" textlink="">
      <xdr:nvSpPr>
        <xdr:cNvPr id="3" name="CuadroTexto 2"/>
        <xdr:cNvSpPr txBox="1"/>
      </xdr:nvSpPr>
      <xdr:spPr>
        <a:xfrm>
          <a:off x="2770118" y="12439650"/>
          <a:ext cx="1997352" cy="513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LIC. MANUEL ZERMEÑO CHAVEZ</a:t>
          </a:r>
        </a:p>
        <a:p>
          <a:pPr algn="ctr"/>
          <a:r>
            <a:rPr lang="es-MX" sz="1000"/>
            <a:t>TESORERO MUNICIPAL</a:t>
          </a:r>
        </a:p>
      </xdr:txBody>
    </xdr:sp>
    <xdr:clientData/>
  </xdr:twoCellAnchor>
  <xdr:twoCellAnchor>
    <xdr:from>
      <xdr:col>7</xdr:col>
      <xdr:colOff>952500</xdr:colOff>
      <xdr:row>80</xdr:row>
      <xdr:rowOff>122582</xdr:rowOff>
    </xdr:from>
    <xdr:to>
      <xdr:col>13</xdr:col>
      <xdr:colOff>248478</xdr:colOff>
      <xdr:row>83</xdr:row>
      <xdr:rowOff>0</xdr:rowOff>
    </xdr:to>
    <xdr:sp macro="" textlink="">
      <xdr:nvSpPr>
        <xdr:cNvPr id="4" name="CuadroTexto 3"/>
        <xdr:cNvSpPr txBox="1"/>
      </xdr:nvSpPr>
      <xdr:spPr>
        <a:xfrm>
          <a:off x="5219700" y="12409832"/>
          <a:ext cx="2229678" cy="513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LIC. HECTOR DANIEL PACHECO</a:t>
          </a:r>
          <a:r>
            <a:rPr lang="es-MX" sz="1000" baseline="0"/>
            <a:t> CABADA</a:t>
          </a:r>
        </a:p>
        <a:p>
          <a:pPr algn="ctr"/>
          <a:r>
            <a:rPr lang="es-MX" sz="1000" baseline="0"/>
            <a:t>SUB-DIR. PROG. Y PRESUPUESTOS</a:t>
          </a:r>
          <a:endParaRPr lang="es-MX" sz="1000"/>
        </a:p>
      </xdr:txBody>
    </xdr:sp>
    <xdr:clientData/>
  </xdr:twoCellAnchor>
  <xdr:twoCellAnchor>
    <xdr:from>
      <xdr:col>1</xdr:col>
      <xdr:colOff>604631</xdr:colOff>
      <xdr:row>81</xdr:row>
      <xdr:rowOff>16564</xdr:rowOff>
    </xdr:from>
    <xdr:to>
      <xdr:col>3</xdr:col>
      <xdr:colOff>1192696</xdr:colOff>
      <xdr:row>81</xdr:row>
      <xdr:rowOff>16565</xdr:rowOff>
    </xdr:to>
    <xdr:cxnSp macro="">
      <xdr:nvCxnSpPr>
        <xdr:cNvPr id="5" name="Conector recto 4"/>
        <xdr:cNvCxnSpPr/>
      </xdr:nvCxnSpPr>
      <xdr:spPr>
        <a:xfrm flipV="1">
          <a:off x="671306" y="12494314"/>
          <a:ext cx="153104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334617</xdr:colOff>
      <xdr:row>80</xdr:row>
      <xdr:rowOff>168965</xdr:rowOff>
    </xdr:from>
    <xdr:to>
      <xdr:col>10</xdr:col>
      <xdr:colOff>914399</xdr:colOff>
      <xdr:row>80</xdr:row>
      <xdr:rowOff>168966</xdr:rowOff>
    </xdr:to>
    <xdr:cxnSp macro="">
      <xdr:nvCxnSpPr>
        <xdr:cNvPr id="6" name="Conector recto 5"/>
        <xdr:cNvCxnSpPr/>
      </xdr:nvCxnSpPr>
      <xdr:spPr>
        <a:xfrm flipV="1">
          <a:off x="5554317" y="12456215"/>
          <a:ext cx="153228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652670</xdr:colOff>
      <xdr:row>80</xdr:row>
      <xdr:rowOff>188843</xdr:rowOff>
    </xdr:from>
    <xdr:to>
      <xdr:col>7</xdr:col>
      <xdr:colOff>271670</xdr:colOff>
      <xdr:row>80</xdr:row>
      <xdr:rowOff>188844</xdr:rowOff>
    </xdr:to>
    <xdr:cxnSp macro="">
      <xdr:nvCxnSpPr>
        <xdr:cNvPr id="7" name="Conector recto 6"/>
        <xdr:cNvCxnSpPr/>
      </xdr:nvCxnSpPr>
      <xdr:spPr>
        <a:xfrm flipV="1">
          <a:off x="3005345" y="12476093"/>
          <a:ext cx="1533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GridLines="0" tabSelected="1" view="pageBreakPreview" zoomScale="115" zoomScaleNormal="100" zoomScaleSheetLayoutView="115" workbookViewId="0">
      <selection activeCell="E88" sqref="E88"/>
    </sheetView>
  </sheetViews>
  <sheetFormatPr baseColWidth="10" defaultRowHeight="15" x14ac:dyDescent="0.25"/>
  <cols>
    <col min="1" max="1" width="1" customWidth="1"/>
    <col min="2" max="2" width="14.140625" customWidth="1"/>
    <col min="3" max="3" width="0" hidden="1" customWidth="1"/>
    <col min="4" max="4" width="20.140625" customWidth="1"/>
    <col min="5" max="5" width="12.5703125" bestFit="1" customWidth="1"/>
    <col min="6" max="6" width="1.42578125" customWidth="1"/>
    <col min="7" max="7" width="13.5703125" customWidth="1"/>
    <col min="8" max="8" width="14.28515625" customWidth="1"/>
    <col min="9" max="9" width="1.5703125" hidden="1" customWidth="1"/>
    <col min="10" max="11" width="14.28515625" bestFit="1" customWidth="1"/>
    <col min="12" max="13" width="0.5703125" customWidth="1"/>
    <col min="14" max="14" width="13.85546875" customWidth="1"/>
  </cols>
  <sheetData>
    <row r="1" spans="1:14" ht="139.5" customHeight="1" x14ac:dyDescent="0.25"/>
    <row r="2" spans="1:14" ht="17.100000000000001" customHeight="1" x14ac:dyDescent="0.25">
      <c r="C2" s="1"/>
      <c r="D2" s="99" t="s">
        <v>0</v>
      </c>
      <c r="E2" s="100"/>
      <c r="F2" s="100"/>
      <c r="G2" s="100"/>
      <c r="H2" s="100"/>
      <c r="I2" s="100"/>
      <c r="J2" s="100"/>
      <c r="K2" s="100"/>
      <c r="L2" s="100"/>
    </row>
    <row r="3" spans="1:14" ht="17.100000000000001" customHeight="1" x14ac:dyDescent="0.25">
      <c r="C3" s="1"/>
      <c r="D3" s="99" t="s">
        <v>1</v>
      </c>
      <c r="E3" s="100"/>
      <c r="F3" s="100"/>
      <c r="G3" s="100"/>
      <c r="H3" s="100"/>
      <c r="I3" s="100"/>
      <c r="J3" s="100"/>
      <c r="K3" s="100"/>
      <c r="L3" s="100"/>
    </row>
    <row r="4" spans="1:14" ht="25.5" customHeight="1" x14ac:dyDescent="0.25">
      <c r="C4" s="1"/>
      <c r="D4" s="101" t="s">
        <v>2</v>
      </c>
      <c r="E4" s="100"/>
      <c r="F4" s="100"/>
      <c r="G4" s="100"/>
      <c r="H4" s="100"/>
      <c r="I4" s="100"/>
      <c r="J4" s="100"/>
      <c r="K4" s="100"/>
      <c r="L4" s="100"/>
    </row>
    <row r="5" spans="1:14" ht="17.100000000000001" customHeight="1" x14ac:dyDescent="0.25">
      <c r="C5" s="1"/>
      <c r="D5" s="99" t="s">
        <v>3</v>
      </c>
      <c r="E5" s="100"/>
      <c r="F5" s="100"/>
      <c r="G5" s="100"/>
      <c r="H5" s="100"/>
      <c r="I5" s="100"/>
      <c r="J5" s="100"/>
      <c r="K5" s="100"/>
      <c r="L5" s="100"/>
    </row>
    <row r="6" spans="1:14" ht="17.100000000000001" customHeight="1" thickBot="1" x14ac:dyDescent="0.3">
      <c r="C6" s="1"/>
      <c r="D6" s="99" t="s">
        <v>3</v>
      </c>
      <c r="E6" s="100"/>
      <c r="F6" s="100"/>
      <c r="G6" s="100"/>
      <c r="H6" s="100"/>
      <c r="I6" s="100"/>
      <c r="J6" s="100"/>
      <c r="K6" s="100"/>
      <c r="L6" s="100"/>
    </row>
    <row r="7" spans="1:14" ht="17.100000000000001" customHeight="1" x14ac:dyDescent="0.25">
      <c r="A7" s="87" t="s">
        <v>5</v>
      </c>
      <c r="B7" s="88"/>
      <c r="C7" s="88"/>
      <c r="D7" s="88"/>
      <c r="E7" s="91" t="s">
        <v>4</v>
      </c>
      <c r="F7" s="92"/>
      <c r="G7" s="92"/>
      <c r="H7" s="92"/>
      <c r="I7" s="92"/>
      <c r="J7" s="92"/>
      <c r="K7" s="92"/>
      <c r="L7" s="92"/>
      <c r="M7" s="92"/>
      <c r="N7" s="93"/>
    </row>
    <row r="8" spans="1:14" ht="25.5" customHeight="1" x14ac:dyDescent="0.25">
      <c r="A8" s="89"/>
      <c r="B8" s="90"/>
      <c r="C8" s="90"/>
      <c r="D8" s="90"/>
      <c r="E8" s="94" t="s">
        <v>6</v>
      </c>
      <c r="F8" s="95"/>
      <c r="G8" s="10" t="s">
        <v>44</v>
      </c>
      <c r="H8" s="11" t="s">
        <v>7</v>
      </c>
      <c r="I8" s="12"/>
      <c r="J8" s="11" t="s">
        <v>8</v>
      </c>
      <c r="K8" s="11" t="s">
        <v>9</v>
      </c>
      <c r="L8" s="90" t="s">
        <v>10</v>
      </c>
      <c r="M8" s="95"/>
      <c r="N8" s="96"/>
    </row>
    <row r="9" spans="1:14" ht="21.75" customHeight="1" x14ac:dyDescent="0.25">
      <c r="A9" s="97" t="s">
        <v>43</v>
      </c>
      <c r="B9" s="98"/>
      <c r="C9" s="98"/>
      <c r="D9" s="98"/>
      <c r="E9" s="13">
        <f>+E10+E19+E27+E37</f>
        <v>410976624.15000004</v>
      </c>
      <c r="F9" s="14"/>
      <c r="G9" s="13">
        <f>+G10++G19+G27+G37</f>
        <v>58444518.189999998</v>
      </c>
      <c r="H9" s="15">
        <f>+H10+H19+H27+H37</f>
        <v>469421142.34000003</v>
      </c>
      <c r="I9" s="16"/>
      <c r="J9" s="15">
        <f>+J10+J19+J27+J37</f>
        <v>459157559.62</v>
      </c>
      <c r="K9" s="15">
        <f>+K10+K19+K27+K37</f>
        <v>435749450.39999998</v>
      </c>
      <c r="L9" s="17"/>
      <c r="M9" s="14"/>
      <c r="N9" s="18">
        <f>+L10+L19+L27+L37</f>
        <v>10263582.720000008</v>
      </c>
    </row>
    <row r="10" spans="1:14" x14ac:dyDescent="0.25">
      <c r="A10" s="57" t="s">
        <v>19</v>
      </c>
      <c r="B10" s="67"/>
      <c r="C10" s="67"/>
      <c r="D10" s="66"/>
      <c r="E10" s="59">
        <v>291192955</v>
      </c>
      <c r="F10" s="66"/>
      <c r="G10" s="19">
        <v>34957128.149999999</v>
      </c>
      <c r="H10" s="19">
        <v>326150083.14999998</v>
      </c>
      <c r="I10" s="20"/>
      <c r="J10" s="19">
        <v>319929128.89999998</v>
      </c>
      <c r="K10" s="19">
        <v>299197778</v>
      </c>
      <c r="L10" s="59">
        <f>+H10-J10</f>
        <v>6220954.25</v>
      </c>
      <c r="M10" s="67"/>
      <c r="N10" s="68"/>
    </row>
    <row r="11" spans="1:14" x14ac:dyDescent="0.25">
      <c r="A11" s="63" t="s">
        <v>12</v>
      </c>
      <c r="B11" s="64"/>
      <c r="C11" s="64"/>
      <c r="D11" s="65"/>
      <c r="E11" s="62">
        <v>12142619.23</v>
      </c>
      <c r="F11" s="66"/>
      <c r="G11" s="3">
        <v>263622.56</v>
      </c>
      <c r="H11" s="3">
        <v>12406241.789999999</v>
      </c>
      <c r="I11" s="20"/>
      <c r="J11" s="3">
        <v>12209624.4</v>
      </c>
      <c r="K11" s="3">
        <v>11916157.710000001</v>
      </c>
      <c r="L11" s="62">
        <f t="shared" ref="L11:L18" si="0">+H11-J11</f>
        <v>196617.38999999873</v>
      </c>
      <c r="M11" s="67"/>
      <c r="N11" s="68"/>
    </row>
    <row r="12" spans="1:14" x14ac:dyDescent="0.25">
      <c r="A12" s="63" t="s">
        <v>11</v>
      </c>
      <c r="B12" s="64"/>
      <c r="C12" s="64"/>
      <c r="D12" s="65"/>
      <c r="E12" s="62">
        <v>6733568.8700000001</v>
      </c>
      <c r="F12" s="66"/>
      <c r="G12" s="3">
        <v>308171.7</v>
      </c>
      <c r="H12" s="3">
        <v>7041740.5700000003</v>
      </c>
      <c r="I12" s="20"/>
      <c r="J12" s="3">
        <v>6923401.79</v>
      </c>
      <c r="K12" s="3">
        <v>6854487.4000000004</v>
      </c>
      <c r="L12" s="62">
        <f t="shared" si="0"/>
        <v>118338.78000000026</v>
      </c>
      <c r="M12" s="67"/>
      <c r="N12" s="68"/>
    </row>
    <row r="13" spans="1:14" ht="21" customHeight="1" x14ac:dyDescent="0.25">
      <c r="A13" s="63" t="s">
        <v>13</v>
      </c>
      <c r="B13" s="64"/>
      <c r="C13" s="64"/>
      <c r="D13" s="65"/>
      <c r="E13" s="62">
        <v>58107252.640000001</v>
      </c>
      <c r="F13" s="66"/>
      <c r="G13" s="3">
        <v>25848098.870000001</v>
      </c>
      <c r="H13" s="3">
        <v>83955351.510000005</v>
      </c>
      <c r="I13" s="20"/>
      <c r="J13" s="3">
        <v>81647191.359999999</v>
      </c>
      <c r="K13" s="3">
        <v>76836469.159999996</v>
      </c>
      <c r="L13" s="62">
        <f t="shared" si="0"/>
        <v>2308160.150000006</v>
      </c>
      <c r="M13" s="67"/>
      <c r="N13" s="68"/>
    </row>
    <row r="14" spans="1:14" x14ac:dyDescent="0.25">
      <c r="A14" s="76" t="s">
        <v>14</v>
      </c>
      <c r="B14" s="77"/>
      <c r="C14" s="77"/>
      <c r="D14" s="78"/>
      <c r="E14" s="3">
        <v>0</v>
      </c>
      <c r="F14" s="4"/>
      <c r="G14" s="3">
        <v>0</v>
      </c>
      <c r="H14" s="3">
        <v>0</v>
      </c>
      <c r="I14" s="20"/>
      <c r="J14" s="3">
        <v>0</v>
      </c>
      <c r="K14" s="3">
        <v>0</v>
      </c>
      <c r="L14" s="62">
        <f t="shared" si="0"/>
        <v>0</v>
      </c>
      <c r="M14" s="67"/>
      <c r="N14" s="68"/>
    </row>
    <row r="15" spans="1:14" x14ac:dyDescent="0.25">
      <c r="A15" s="63" t="s">
        <v>16</v>
      </c>
      <c r="B15" s="64"/>
      <c r="C15" s="64"/>
      <c r="D15" s="65"/>
      <c r="E15" s="62">
        <v>77300486.239999995</v>
      </c>
      <c r="F15" s="66"/>
      <c r="G15" s="3">
        <v>1884961.36</v>
      </c>
      <c r="H15" s="3">
        <v>79185447.599999994</v>
      </c>
      <c r="I15" s="20"/>
      <c r="J15" s="3">
        <v>77418925.659999996</v>
      </c>
      <c r="K15" s="3">
        <v>66514648.920000002</v>
      </c>
      <c r="L15" s="62">
        <f t="shared" si="0"/>
        <v>1766521.9399999976</v>
      </c>
      <c r="M15" s="67"/>
      <c r="N15" s="68"/>
    </row>
    <row r="16" spans="1:14" x14ac:dyDescent="0.25">
      <c r="A16" s="63" t="s">
        <v>15</v>
      </c>
      <c r="B16" s="64"/>
      <c r="C16" s="64"/>
      <c r="D16" s="65"/>
      <c r="E16" s="62">
        <v>170925.42</v>
      </c>
      <c r="F16" s="66"/>
      <c r="G16" s="3">
        <v>-45255.23</v>
      </c>
      <c r="H16" s="3">
        <v>125670.19</v>
      </c>
      <c r="I16" s="20"/>
      <c r="J16" s="3">
        <v>109602.24000000001</v>
      </c>
      <c r="K16" s="3">
        <v>108824.64</v>
      </c>
      <c r="L16" s="62">
        <f t="shared" si="0"/>
        <v>16067.949999999997</v>
      </c>
      <c r="M16" s="67"/>
      <c r="N16" s="68"/>
    </row>
    <row r="17" spans="1:14" ht="21" customHeight="1" x14ac:dyDescent="0.25">
      <c r="A17" s="63" t="s">
        <v>17</v>
      </c>
      <c r="B17" s="64"/>
      <c r="C17" s="64"/>
      <c r="D17" s="65"/>
      <c r="E17" s="62">
        <v>37532386.310000002</v>
      </c>
      <c r="F17" s="66"/>
      <c r="G17" s="3">
        <v>3007931.42</v>
      </c>
      <c r="H17" s="3">
        <v>40540317.729999997</v>
      </c>
      <c r="I17" s="20"/>
      <c r="J17" s="3">
        <v>40179799.729999997</v>
      </c>
      <c r="K17" s="3">
        <v>37277697.32</v>
      </c>
      <c r="L17" s="62">
        <f t="shared" si="0"/>
        <v>360518</v>
      </c>
      <c r="M17" s="67"/>
      <c r="N17" s="68"/>
    </row>
    <row r="18" spans="1:14" x14ac:dyDescent="0.25">
      <c r="A18" s="63" t="s">
        <v>18</v>
      </c>
      <c r="B18" s="64"/>
      <c r="C18" s="64"/>
      <c r="D18" s="65"/>
      <c r="E18" s="72">
        <v>99205716.290000007</v>
      </c>
      <c r="F18" s="73"/>
      <c r="G18" s="21">
        <v>3689597.47</v>
      </c>
      <c r="H18" s="21">
        <v>102895313.76000001</v>
      </c>
      <c r="I18" s="22"/>
      <c r="J18" s="21">
        <v>101440583.72</v>
      </c>
      <c r="K18" s="21">
        <v>99689492.849999994</v>
      </c>
      <c r="L18" s="72">
        <f t="shared" si="0"/>
        <v>1454730.0400000066</v>
      </c>
      <c r="M18" s="74"/>
      <c r="N18" s="75"/>
    </row>
    <row r="19" spans="1:14" x14ac:dyDescent="0.25">
      <c r="A19" s="57" t="s">
        <v>20</v>
      </c>
      <c r="B19" s="67"/>
      <c r="C19" s="67"/>
      <c r="D19" s="66"/>
      <c r="E19" s="84">
        <v>109231480.97</v>
      </c>
      <c r="F19" s="67"/>
      <c r="G19" s="23">
        <v>24310989.07</v>
      </c>
      <c r="H19" s="23">
        <v>133542470.04000001</v>
      </c>
      <c r="I19" s="20"/>
      <c r="J19" s="23">
        <v>129747467.58</v>
      </c>
      <c r="K19" s="23">
        <v>127173419.45999999</v>
      </c>
      <c r="L19" s="85">
        <f>+H19-J19</f>
        <v>3795002.4600000083</v>
      </c>
      <c r="M19" s="67"/>
      <c r="N19" s="68"/>
    </row>
    <row r="20" spans="1:14" x14ac:dyDescent="0.25">
      <c r="A20" s="63" t="s">
        <v>22</v>
      </c>
      <c r="B20" s="64"/>
      <c r="C20" s="64"/>
      <c r="D20" s="65"/>
      <c r="E20" s="79">
        <v>566467.36</v>
      </c>
      <c r="F20" s="67"/>
      <c r="G20" s="25">
        <v>-52569.59</v>
      </c>
      <c r="H20" s="25">
        <v>513897.77</v>
      </c>
      <c r="I20" s="20"/>
      <c r="J20" s="25">
        <v>495641.93</v>
      </c>
      <c r="K20" s="25">
        <v>486632.57</v>
      </c>
      <c r="L20" s="83">
        <f t="shared" ref="L20:L26" si="1">+H20-J20</f>
        <v>18255.840000000026</v>
      </c>
      <c r="M20" s="67"/>
      <c r="N20" s="68"/>
    </row>
    <row r="21" spans="1:14" x14ac:dyDescent="0.25">
      <c r="A21" s="63" t="s">
        <v>23</v>
      </c>
      <c r="B21" s="64"/>
      <c r="C21" s="64"/>
      <c r="D21" s="65"/>
      <c r="E21" s="79">
        <v>86166104.969999999</v>
      </c>
      <c r="F21" s="67"/>
      <c r="G21" s="25">
        <v>20930600.539999999</v>
      </c>
      <c r="H21" s="25">
        <v>107096705.51000001</v>
      </c>
      <c r="I21" s="20"/>
      <c r="J21" s="25">
        <v>104398720.23999999</v>
      </c>
      <c r="K21" s="25">
        <v>102404723.34</v>
      </c>
      <c r="L21" s="83">
        <f t="shared" si="1"/>
        <v>2697985.2700000107</v>
      </c>
      <c r="M21" s="67"/>
      <c r="N21" s="68"/>
    </row>
    <row r="22" spans="1:14" x14ac:dyDescent="0.25">
      <c r="A22" s="63" t="s">
        <v>24</v>
      </c>
      <c r="B22" s="64"/>
      <c r="C22" s="64"/>
      <c r="D22" s="65"/>
      <c r="E22" s="79">
        <v>7275486.2000000002</v>
      </c>
      <c r="F22" s="67"/>
      <c r="G22" s="25">
        <v>2575789.69</v>
      </c>
      <c r="H22" s="25">
        <v>9851275.8900000006</v>
      </c>
      <c r="I22" s="20"/>
      <c r="J22" s="25">
        <v>9153680.5</v>
      </c>
      <c r="K22" s="25">
        <v>8871826.7300000004</v>
      </c>
      <c r="L22" s="83">
        <f t="shared" si="1"/>
        <v>697595.3900000006</v>
      </c>
      <c r="M22" s="67"/>
      <c r="N22" s="68"/>
    </row>
    <row r="23" spans="1:14" ht="25.5" customHeight="1" x14ac:dyDescent="0.25">
      <c r="A23" s="63" t="s">
        <v>25</v>
      </c>
      <c r="B23" s="64"/>
      <c r="C23" s="64"/>
      <c r="D23" s="65"/>
      <c r="E23" s="79">
        <v>5630575.9100000001</v>
      </c>
      <c r="F23" s="67"/>
      <c r="G23" s="25">
        <v>-275845.31</v>
      </c>
      <c r="H23" s="25">
        <v>5354730.5999999996</v>
      </c>
      <c r="I23" s="20"/>
      <c r="J23" s="25">
        <v>5250349.71</v>
      </c>
      <c r="K23" s="25">
        <v>5242942.05</v>
      </c>
      <c r="L23" s="83">
        <f t="shared" si="1"/>
        <v>104380.88999999966</v>
      </c>
      <c r="M23" s="67"/>
      <c r="N23" s="68"/>
    </row>
    <row r="24" spans="1:14" x14ac:dyDescent="0.25">
      <c r="A24" s="76" t="s">
        <v>26</v>
      </c>
      <c r="B24" s="77"/>
      <c r="C24" s="77"/>
      <c r="D24" s="78"/>
      <c r="E24" s="27">
        <v>0</v>
      </c>
      <c r="F24" s="28"/>
      <c r="G24" s="25">
        <v>0</v>
      </c>
      <c r="H24" s="25">
        <v>0</v>
      </c>
      <c r="I24" s="20"/>
      <c r="J24" s="25">
        <v>0</v>
      </c>
      <c r="K24" s="25">
        <v>0</v>
      </c>
      <c r="L24" s="83">
        <f t="shared" si="1"/>
        <v>0</v>
      </c>
      <c r="M24" s="67"/>
      <c r="N24" s="68"/>
    </row>
    <row r="25" spans="1:14" x14ac:dyDescent="0.25">
      <c r="A25" s="63" t="s">
        <v>27</v>
      </c>
      <c r="B25" s="64"/>
      <c r="C25" s="64"/>
      <c r="D25" s="65"/>
      <c r="E25" s="79">
        <v>3875135.85</v>
      </c>
      <c r="F25" s="67"/>
      <c r="G25" s="25">
        <v>-35322.68</v>
      </c>
      <c r="H25" s="25">
        <v>3839813.17</v>
      </c>
      <c r="I25" s="20"/>
      <c r="J25" s="25">
        <v>3733372.75</v>
      </c>
      <c r="K25" s="25">
        <v>3563517.92</v>
      </c>
      <c r="L25" s="83">
        <f t="shared" si="1"/>
        <v>106440.41999999993</v>
      </c>
      <c r="M25" s="67"/>
      <c r="N25" s="68"/>
    </row>
    <row r="26" spans="1:14" x14ac:dyDescent="0.25">
      <c r="A26" s="63" t="s">
        <v>28</v>
      </c>
      <c r="B26" s="64"/>
      <c r="C26" s="64"/>
      <c r="D26" s="65"/>
      <c r="E26" s="79">
        <v>5717710.6799999997</v>
      </c>
      <c r="F26" s="67"/>
      <c r="G26" s="25">
        <v>1168336.42</v>
      </c>
      <c r="H26" s="25">
        <v>6886047.0999999996</v>
      </c>
      <c r="I26" s="20"/>
      <c r="J26" s="25">
        <v>6715702.4500000002</v>
      </c>
      <c r="K26" s="25">
        <v>6603776.8499999996</v>
      </c>
      <c r="L26" s="80">
        <f t="shared" si="1"/>
        <v>170344.64999999944</v>
      </c>
      <c r="M26" s="74"/>
      <c r="N26" s="75"/>
    </row>
    <row r="27" spans="1:14" x14ac:dyDescent="0.25">
      <c r="A27" s="57" t="s">
        <v>21</v>
      </c>
      <c r="B27" s="67"/>
      <c r="C27" s="67"/>
      <c r="D27" s="66"/>
      <c r="E27" s="81">
        <v>9841412.3900000006</v>
      </c>
      <c r="F27" s="82"/>
      <c r="G27" s="29">
        <v>-807295.79</v>
      </c>
      <c r="H27" s="29">
        <v>9034116.5999999996</v>
      </c>
      <c r="I27" s="5"/>
      <c r="J27" s="29">
        <v>8791563.3499999996</v>
      </c>
      <c r="K27" s="29">
        <v>8688853.1500000004</v>
      </c>
      <c r="L27" s="59">
        <f>+H27-J27</f>
        <v>242553.25</v>
      </c>
      <c r="M27" s="67"/>
      <c r="N27" s="68"/>
    </row>
    <row r="28" spans="1:14" ht="25.5" customHeight="1" x14ac:dyDescent="0.25">
      <c r="A28" s="63" t="s">
        <v>29</v>
      </c>
      <c r="B28" s="64"/>
      <c r="C28" s="64"/>
      <c r="D28" s="65"/>
      <c r="E28" s="62">
        <v>4342993.4800000004</v>
      </c>
      <c r="F28" s="66"/>
      <c r="G28" s="3">
        <v>-184438.83</v>
      </c>
      <c r="H28" s="3">
        <v>4158554.65</v>
      </c>
      <c r="I28" s="5"/>
      <c r="J28" s="3">
        <v>4049805.75</v>
      </c>
      <c r="K28" s="3">
        <v>4018209.14</v>
      </c>
      <c r="L28" s="62">
        <f t="shared" ref="L28:L36" si="2">+H28-J28</f>
        <v>108748.89999999991</v>
      </c>
      <c r="M28" s="67"/>
      <c r="N28" s="68"/>
    </row>
    <row r="29" spans="1:14" ht="21.75" customHeight="1" x14ac:dyDescent="0.25">
      <c r="A29" s="76" t="s">
        <v>30</v>
      </c>
      <c r="B29" s="77"/>
      <c r="C29" s="77"/>
      <c r="D29" s="78"/>
      <c r="E29" s="3">
        <v>0</v>
      </c>
      <c r="F29" s="4"/>
      <c r="G29" s="3">
        <v>0</v>
      </c>
      <c r="H29" s="3">
        <v>0</v>
      </c>
      <c r="I29" s="5"/>
      <c r="J29" s="3">
        <v>0</v>
      </c>
      <c r="K29" s="3">
        <v>0</v>
      </c>
      <c r="L29" s="62">
        <f t="shared" si="2"/>
        <v>0</v>
      </c>
      <c r="M29" s="67"/>
      <c r="N29" s="68"/>
    </row>
    <row r="30" spans="1:14" x14ac:dyDescent="0.25">
      <c r="A30" s="76" t="s">
        <v>31</v>
      </c>
      <c r="B30" s="77"/>
      <c r="C30" s="77"/>
      <c r="D30" s="78"/>
      <c r="E30" s="3">
        <v>0</v>
      </c>
      <c r="F30" s="4"/>
      <c r="G30" s="3">
        <v>0</v>
      </c>
      <c r="H30" s="3">
        <v>0</v>
      </c>
      <c r="I30" s="5"/>
      <c r="J30" s="3">
        <v>0</v>
      </c>
      <c r="K30" s="3">
        <v>0</v>
      </c>
      <c r="L30" s="62">
        <f t="shared" si="2"/>
        <v>0</v>
      </c>
      <c r="M30" s="67"/>
      <c r="N30" s="68"/>
    </row>
    <row r="31" spans="1:14" ht="19.5" customHeight="1" x14ac:dyDescent="0.25">
      <c r="A31" s="76" t="s">
        <v>36</v>
      </c>
      <c r="B31" s="77"/>
      <c r="C31" s="77"/>
      <c r="D31" s="78"/>
      <c r="E31" s="3">
        <v>0</v>
      </c>
      <c r="F31" s="4"/>
      <c r="G31" s="3">
        <v>0</v>
      </c>
      <c r="H31" s="3">
        <v>0</v>
      </c>
      <c r="I31" s="5"/>
      <c r="J31" s="3">
        <v>0</v>
      </c>
      <c r="K31" s="3">
        <v>0</v>
      </c>
      <c r="L31" s="62">
        <f t="shared" si="2"/>
        <v>0</v>
      </c>
      <c r="M31" s="67"/>
      <c r="N31" s="68"/>
    </row>
    <row r="32" spans="1:14" x14ac:dyDescent="0.25">
      <c r="A32" s="63" t="s">
        <v>32</v>
      </c>
      <c r="B32" s="64"/>
      <c r="C32" s="64"/>
      <c r="D32" s="65"/>
      <c r="E32" s="62">
        <v>2149759.9700000002</v>
      </c>
      <c r="F32" s="66"/>
      <c r="G32" s="3">
        <v>-86086.32</v>
      </c>
      <c r="H32" s="3">
        <v>2063673.65</v>
      </c>
      <c r="I32" s="5"/>
      <c r="J32" s="3">
        <v>2020560.75</v>
      </c>
      <c r="K32" s="3">
        <v>1969289.54</v>
      </c>
      <c r="L32" s="62">
        <f t="shared" si="2"/>
        <v>43112.899999999907</v>
      </c>
      <c r="M32" s="67"/>
      <c r="N32" s="68"/>
    </row>
    <row r="33" spans="1:14" x14ac:dyDescent="0.25">
      <c r="A33" s="76" t="s">
        <v>37</v>
      </c>
      <c r="B33" s="77"/>
      <c r="C33" s="77"/>
      <c r="D33" s="78"/>
      <c r="E33" s="3">
        <v>0</v>
      </c>
      <c r="F33" s="4"/>
      <c r="G33" s="3">
        <v>0</v>
      </c>
      <c r="H33" s="3">
        <v>0</v>
      </c>
      <c r="I33" s="5"/>
      <c r="J33" s="3">
        <v>0</v>
      </c>
      <c r="K33" s="3">
        <v>0</v>
      </c>
      <c r="L33" s="62">
        <f t="shared" si="2"/>
        <v>0</v>
      </c>
      <c r="M33" s="67"/>
      <c r="N33" s="68"/>
    </row>
    <row r="34" spans="1:14" x14ac:dyDescent="0.25">
      <c r="A34" s="63" t="s">
        <v>33</v>
      </c>
      <c r="B34" s="64"/>
      <c r="C34" s="64"/>
      <c r="D34" s="65"/>
      <c r="E34" s="62">
        <v>1350159.49</v>
      </c>
      <c r="F34" s="66"/>
      <c r="G34" s="3">
        <v>-200558.1</v>
      </c>
      <c r="H34" s="3">
        <v>1149601.3899999999</v>
      </c>
      <c r="I34" s="5"/>
      <c r="J34" s="3">
        <v>1119580.92</v>
      </c>
      <c r="K34" s="3">
        <v>1116013.92</v>
      </c>
      <c r="L34" s="62">
        <f t="shared" si="2"/>
        <v>30020.469999999972</v>
      </c>
      <c r="M34" s="67"/>
      <c r="N34" s="68"/>
    </row>
    <row r="35" spans="1:14" x14ac:dyDescent="0.25">
      <c r="A35" s="63" t="s">
        <v>34</v>
      </c>
      <c r="B35" s="64"/>
      <c r="C35" s="64"/>
      <c r="D35" s="65"/>
      <c r="E35" s="62">
        <v>1008674.77</v>
      </c>
      <c r="F35" s="66"/>
      <c r="G35" s="3">
        <v>-61044.22</v>
      </c>
      <c r="H35" s="3">
        <v>947630.55</v>
      </c>
      <c r="I35" s="5"/>
      <c r="J35" s="3">
        <v>923486.76</v>
      </c>
      <c r="K35" s="3">
        <v>923486.76</v>
      </c>
      <c r="L35" s="62">
        <f t="shared" si="2"/>
        <v>24143.790000000037</v>
      </c>
      <c r="M35" s="67"/>
      <c r="N35" s="68"/>
    </row>
    <row r="36" spans="1:14" ht="21.75" customHeight="1" x14ac:dyDescent="0.25">
      <c r="A36" s="69" t="s">
        <v>35</v>
      </c>
      <c r="B36" s="70"/>
      <c r="C36" s="70"/>
      <c r="D36" s="71"/>
      <c r="E36" s="72">
        <v>989824.68</v>
      </c>
      <c r="F36" s="73"/>
      <c r="G36" s="21">
        <v>-275168.32</v>
      </c>
      <c r="H36" s="21">
        <v>714656.36</v>
      </c>
      <c r="I36" s="5"/>
      <c r="J36" s="21">
        <v>678129.17</v>
      </c>
      <c r="K36" s="21">
        <v>661853.79</v>
      </c>
      <c r="L36" s="72">
        <f t="shared" si="2"/>
        <v>36527.189999999944</v>
      </c>
      <c r="M36" s="74"/>
      <c r="N36" s="75"/>
    </row>
    <row r="37" spans="1:14" ht="21" customHeight="1" x14ac:dyDescent="0.25">
      <c r="A37" s="57" t="s">
        <v>38</v>
      </c>
      <c r="B37" s="58"/>
      <c r="C37" s="58"/>
      <c r="D37" s="58"/>
      <c r="E37" s="59">
        <v>710775.79</v>
      </c>
      <c r="F37" s="58"/>
      <c r="G37" s="19">
        <v>-16303.24</v>
      </c>
      <c r="H37" s="19">
        <v>694472.55</v>
      </c>
      <c r="I37" s="30"/>
      <c r="J37" s="19">
        <v>689399.79</v>
      </c>
      <c r="K37" s="19">
        <v>689399.79</v>
      </c>
      <c r="L37" s="59">
        <f>+H37-J37</f>
        <v>5072.7600000000093</v>
      </c>
      <c r="M37" s="58"/>
      <c r="N37" s="60"/>
    </row>
    <row r="38" spans="1:14" ht="27" customHeight="1" x14ac:dyDescent="0.25">
      <c r="A38" s="48" t="s">
        <v>39</v>
      </c>
      <c r="B38" s="61"/>
      <c r="C38" s="61"/>
      <c r="D38" s="61"/>
      <c r="E38" s="62">
        <v>45000</v>
      </c>
      <c r="F38" s="58"/>
      <c r="G38" s="3">
        <v>0</v>
      </c>
      <c r="H38" s="3">
        <v>45000</v>
      </c>
      <c r="I38" s="30"/>
      <c r="J38" s="3">
        <v>43887.839999999997</v>
      </c>
      <c r="K38" s="3">
        <v>43887.839999999997</v>
      </c>
      <c r="L38" s="62">
        <v>43887.839999999997</v>
      </c>
      <c r="M38" s="58"/>
      <c r="N38" s="60"/>
    </row>
    <row r="39" spans="1:14" ht="40.5" customHeight="1" x14ac:dyDescent="0.25">
      <c r="A39" s="48" t="s">
        <v>41</v>
      </c>
      <c r="B39" s="49"/>
      <c r="C39" s="49"/>
      <c r="D39" s="49"/>
      <c r="E39" s="3">
        <v>0</v>
      </c>
      <c r="F39" s="31"/>
      <c r="G39" s="3">
        <v>0</v>
      </c>
      <c r="H39" s="3">
        <v>0</v>
      </c>
      <c r="I39" s="30"/>
      <c r="J39" s="3">
        <v>0</v>
      </c>
      <c r="K39" s="3">
        <v>0</v>
      </c>
      <c r="L39" s="3"/>
      <c r="M39" s="31"/>
      <c r="N39" s="32">
        <v>0</v>
      </c>
    </row>
    <row r="40" spans="1:14" x14ac:dyDescent="0.25">
      <c r="A40" s="50" t="s">
        <v>40</v>
      </c>
      <c r="B40" s="51"/>
      <c r="C40" s="51"/>
      <c r="D40" s="51"/>
      <c r="E40" s="21">
        <v>0</v>
      </c>
      <c r="F40" s="33"/>
      <c r="G40" s="21">
        <v>0</v>
      </c>
      <c r="H40" s="21">
        <v>0</v>
      </c>
      <c r="I40" s="34"/>
      <c r="J40" s="21">
        <v>0</v>
      </c>
      <c r="K40" s="21">
        <v>0</v>
      </c>
      <c r="L40" s="21"/>
      <c r="M40" s="33"/>
      <c r="N40" s="35">
        <v>0</v>
      </c>
    </row>
    <row r="41" spans="1:14" ht="22.5" customHeight="1" thickBot="1" x14ac:dyDescent="0.3">
      <c r="A41" s="52" t="s">
        <v>42</v>
      </c>
      <c r="B41" s="53"/>
      <c r="C41" s="53"/>
      <c r="D41" s="53"/>
      <c r="E41" s="54">
        <v>665775.79</v>
      </c>
      <c r="F41" s="55"/>
      <c r="G41" s="36">
        <v>-16303.24</v>
      </c>
      <c r="H41" s="36">
        <v>649472.55000000005</v>
      </c>
      <c r="I41" s="37"/>
      <c r="J41" s="36">
        <v>645511.94999999995</v>
      </c>
      <c r="K41" s="36">
        <v>645511.94999999995</v>
      </c>
      <c r="L41" s="54">
        <v>661815.18999999994</v>
      </c>
      <c r="M41" s="55"/>
      <c r="N41" s="56"/>
    </row>
    <row r="42" spans="1:14" ht="11.25" customHeight="1" thickBot="1" x14ac:dyDescent="0.3">
      <c r="A42" s="102"/>
      <c r="B42" s="103"/>
      <c r="C42" s="103"/>
      <c r="D42" s="104"/>
      <c r="E42" s="105"/>
      <c r="F42" s="104"/>
      <c r="G42" s="8"/>
      <c r="H42" s="8"/>
      <c r="J42" s="9"/>
      <c r="K42" s="9"/>
      <c r="L42" s="105"/>
      <c r="M42" s="103"/>
      <c r="N42" s="104"/>
    </row>
    <row r="43" spans="1:14" ht="16.7" customHeight="1" thickTop="1" thickBot="1" x14ac:dyDescent="0.3"/>
    <row r="44" spans="1:14" ht="12.6" customHeight="1" x14ac:dyDescent="0.25">
      <c r="A44" s="87" t="s">
        <v>5</v>
      </c>
      <c r="B44" s="88"/>
      <c r="C44" s="88"/>
      <c r="D44" s="88"/>
      <c r="E44" s="91" t="s">
        <v>4</v>
      </c>
      <c r="F44" s="92"/>
      <c r="G44" s="92"/>
      <c r="H44" s="92"/>
      <c r="I44" s="92"/>
      <c r="J44" s="92"/>
      <c r="K44" s="92"/>
      <c r="L44" s="92"/>
      <c r="M44" s="92"/>
      <c r="N44" s="93"/>
    </row>
    <row r="45" spans="1:14" ht="22.5" x14ac:dyDescent="0.25">
      <c r="A45" s="89"/>
      <c r="B45" s="90"/>
      <c r="C45" s="90"/>
      <c r="D45" s="90"/>
      <c r="E45" s="94" t="s">
        <v>6</v>
      </c>
      <c r="F45" s="95"/>
      <c r="G45" s="10" t="s">
        <v>44</v>
      </c>
      <c r="H45" s="11" t="s">
        <v>7</v>
      </c>
      <c r="I45" s="12"/>
      <c r="J45" s="11" t="s">
        <v>8</v>
      </c>
      <c r="K45" s="11" t="s">
        <v>9</v>
      </c>
      <c r="L45" s="90" t="s">
        <v>10</v>
      </c>
      <c r="M45" s="95"/>
      <c r="N45" s="96"/>
    </row>
    <row r="46" spans="1:14" x14ac:dyDescent="0.25">
      <c r="A46" s="97" t="s">
        <v>45</v>
      </c>
      <c r="B46" s="98"/>
      <c r="C46" s="98"/>
      <c r="D46" s="98"/>
      <c r="E46" s="13">
        <f>+E47+E56+E64+E74</f>
        <v>106384647.84999999</v>
      </c>
      <c r="F46" s="14"/>
      <c r="G46" s="13">
        <f>+G47++G56+G64+G74</f>
        <v>18979086.32</v>
      </c>
      <c r="H46" s="15">
        <f>+H47+H56+H64+H74</f>
        <v>125363734.17000002</v>
      </c>
      <c r="I46" s="16"/>
      <c r="J46" s="15">
        <f>+J47+J56+J64+J74</f>
        <v>124264325.16</v>
      </c>
      <c r="K46" s="15">
        <f>+K47+K56+K64+K74</f>
        <v>121604177.75999999</v>
      </c>
      <c r="L46" s="17"/>
      <c r="M46" s="14"/>
      <c r="N46" s="18">
        <f>+L47</f>
        <v>1099409.0100000128</v>
      </c>
    </row>
    <row r="47" spans="1:14" x14ac:dyDescent="0.25">
      <c r="A47" s="57" t="s">
        <v>19</v>
      </c>
      <c r="B47" s="67"/>
      <c r="C47" s="67"/>
      <c r="D47" s="66"/>
      <c r="E47" s="59">
        <f>+E50+E54</f>
        <v>106384647.84999999</v>
      </c>
      <c r="F47" s="66"/>
      <c r="G47" s="19">
        <f>+G50+G54</f>
        <v>18979086.32</v>
      </c>
      <c r="H47" s="19">
        <f>+H50+H54</f>
        <v>125363734.17000002</v>
      </c>
      <c r="I47" s="20"/>
      <c r="J47" s="19">
        <f>+J50+J54</f>
        <v>124264325.16</v>
      </c>
      <c r="K47" s="19">
        <f>+K50+K54</f>
        <v>121604177.75999999</v>
      </c>
      <c r="L47" s="59">
        <f>+L50+L54</f>
        <v>1099409.0100000128</v>
      </c>
      <c r="M47" s="67"/>
      <c r="N47" s="68"/>
    </row>
    <row r="48" spans="1:14" x14ac:dyDescent="0.25">
      <c r="A48" s="63" t="s">
        <v>12</v>
      </c>
      <c r="B48" s="64"/>
      <c r="C48" s="64"/>
      <c r="D48" s="65"/>
      <c r="E48" s="62">
        <v>0</v>
      </c>
      <c r="F48" s="66"/>
      <c r="G48" s="6">
        <v>0</v>
      </c>
      <c r="H48" s="6">
        <v>0</v>
      </c>
      <c r="I48" s="20"/>
      <c r="J48" s="6">
        <v>0</v>
      </c>
      <c r="K48" s="6">
        <v>0</v>
      </c>
      <c r="L48" s="62">
        <f t="shared" ref="L48:L55" si="3">+H48-J48</f>
        <v>0</v>
      </c>
      <c r="M48" s="67"/>
      <c r="N48" s="68"/>
    </row>
    <row r="49" spans="1:14" x14ac:dyDescent="0.25">
      <c r="A49" s="63" t="s">
        <v>11</v>
      </c>
      <c r="B49" s="64"/>
      <c r="C49" s="64"/>
      <c r="D49" s="65"/>
      <c r="E49" s="62">
        <v>0</v>
      </c>
      <c r="F49" s="66"/>
      <c r="G49" s="6">
        <v>0</v>
      </c>
      <c r="H49" s="6">
        <v>0</v>
      </c>
      <c r="I49" s="20"/>
      <c r="J49" s="6">
        <v>0</v>
      </c>
      <c r="K49" s="6">
        <v>0</v>
      </c>
      <c r="L49" s="62">
        <v>0</v>
      </c>
      <c r="M49" s="67"/>
      <c r="N49" s="68"/>
    </row>
    <row r="50" spans="1:14" ht="22.5" customHeight="1" x14ac:dyDescent="0.25">
      <c r="A50" s="63" t="s">
        <v>13</v>
      </c>
      <c r="B50" s="64"/>
      <c r="C50" s="64"/>
      <c r="D50" s="65"/>
      <c r="E50" s="79">
        <v>69597246.659999996</v>
      </c>
      <c r="F50" s="86"/>
      <c r="G50" s="6">
        <v>-24711613.280000001</v>
      </c>
      <c r="H50" s="6">
        <v>44885633.380000003</v>
      </c>
      <c r="I50" s="20"/>
      <c r="J50" s="6">
        <v>44860140.719999999</v>
      </c>
      <c r="K50" s="6">
        <v>44844487.689999998</v>
      </c>
      <c r="L50" s="62">
        <f t="shared" si="3"/>
        <v>25492.660000003874</v>
      </c>
      <c r="M50" s="67"/>
      <c r="N50" s="68"/>
    </row>
    <row r="51" spans="1:14" x14ac:dyDescent="0.25">
      <c r="A51" s="76" t="s">
        <v>14</v>
      </c>
      <c r="B51" s="77"/>
      <c r="C51" s="77"/>
      <c r="D51" s="78"/>
      <c r="E51" s="6">
        <v>0</v>
      </c>
      <c r="F51" s="7"/>
      <c r="G51" s="6">
        <v>0</v>
      </c>
      <c r="H51" s="6">
        <v>0</v>
      </c>
      <c r="I51" s="20"/>
      <c r="J51" s="6">
        <v>0</v>
      </c>
      <c r="K51" s="6">
        <v>0</v>
      </c>
      <c r="L51" s="62">
        <f t="shared" si="3"/>
        <v>0</v>
      </c>
      <c r="M51" s="67"/>
      <c r="N51" s="68"/>
    </row>
    <row r="52" spans="1:14" x14ac:dyDescent="0.25">
      <c r="A52" s="63" t="s">
        <v>16</v>
      </c>
      <c r="B52" s="64"/>
      <c r="C52" s="64"/>
      <c r="D52" s="65"/>
      <c r="E52" s="62">
        <v>0</v>
      </c>
      <c r="F52" s="66"/>
      <c r="G52" s="6">
        <v>0</v>
      </c>
      <c r="H52" s="6">
        <v>0</v>
      </c>
      <c r="I52" s="20"/>
      <c r="J52" s="6">
        <v>0</v>
      </c>
      <c r="K52" s="6">
        <v>0</v>
      </c>
      <c r="L52" s="62">
        <f t="shared" si="3"/>
        <v>0</v>
      </c>
      <c r="M52" s="67"/>
      <c r="N52" s="68"/>
    </row>
    <row r="53" spans="1:14" x14ac:dyDescent="0.25">
      <c r="A53" s="63" t="s">
        <v>15</v>
      </c>
      <c r="B53" s="64"/>
      <c r="C53" s="64"/>
      <c r="D53" s="65"/>
      <c r="E53" s="62">
        <v>0</v>
      </c>
      <c r="F53" s="66"/>
      <c r="G53" s="6">
        <v>0</v>
      </c>
      <c r="H53" s="6">
        <v>0</v>
      </c>
      <c r="I53" s="20"/>
      <c r="J53" s="6">
        <v>0</v>
      </c>
      <c r="K53" s="6">
        <v>0</v>
      </c>
      <c r="L53" s="62">
        <f t="shared" si="3"/>
        <v>0</v>
      </c>
      <c r="M53" s="67"/>
      <c r="N53" s="68"/>
    </row>
    <row r="54" spans="1:14" ht="24" customHeight="1" x14ac:dyDescent="0.25">
      <c r="A54" s="63" t="s">
        <v>17</v>
      </c>
      <c r="B54" s="64"/>
      <c r="C54" s="64"/>
      <c r="D54" s="65"/>
      <c r="E54" s="62">
        <v>36787401.189999998</v>
      </c>
      <c r="F54" s="66"/>
      <c r="G54" s="6">
        <v>43690699.600000001</v>
      </c>
      <c r="H54" s="6">
        <v>80478100.790000007</v>
      </c>
      <c r="I54" s="6">
        <v>80478100.790000007</v>
      </c>
      <c r="J54" s="6">
        <v>79404184.439999998</v>
      </c>
      <c r="K54" s="6">
        <v>76759690.069999993</v>
      </c>
      <c r="L54" s="62">
        <f t="shared" si="3"/>
        <v>1073916.3500000089</v>
      </c>
      <c r="M54" s="67"/>
      <c r="N54" s="68"/>
    </row>
    <row r="55" spans="1:14" x14ac:dyDescent="0.25">
      <c r="A55" s="63" t="s">
        <v>18</v>
      </c>
      <c r="B55" s="64"/>
      <c r="C55" s="64"/>
      <c r="D55" s="65"/>
      <c r="E55" s="72">
        <v>0</v>
      </c>
      <c r="F55" s="73"/>
      <c r="G55" s="21">
        <v>0</v>
      </c>
      <c r="H55" s="21">
        <v>0</v>
      </c>
      <c r="I55" s="22"/>
      <c r="J55" s="21">
        <v>0</v>
      </c>
      <c r="K55" s="21">
        <v>0</v>
      </c>
      <c r="L55" s="72">
        <f t="shared" si="3"/>
        <v>0</v>
      </c>
      <c r="M55" s="74"/>
      <c r="N55" s="75"/>
    </row>
    <row r="56" spans="1:14" x14ac:dyDescent="0.25">
      <c r="A56" s="57" t="s">
        <v>20</v>
      </c>
      <c r="B56" s="67"/>
      <c r="C56" s="67"/>
      <c r="D56" s="66"/>
      <c r="E56" s="84">
        <v>0</v>
      </c>
      <c r="F56" s="67"/>
      <c r="G56" s="24">
        <v>0</v>
      </c>
      <c r="H56" s="24">
        <v>0</v>
      </c>
      <c r="I56" s="20"/>
      <c r="J56" s="24">
        <v>0</v>
      </c>
      <c r="K56" s="24">
        <v>0</v>
      </c>
      <c r="L56" s="85">
        <v>0</v>
      </c>
      <c r="M56" s="67"/>
      <c r="N56" s="68"/>
    </row>
    <row r="57" spans="1:14" x14ac:dyDescent="0.25">
      <c r="A57" s="63" t="s">
        <v>22</v>
      </c>
      <c r="B57" s="64"/>
      <c r="C57" s="64"/>
      <c r="D57" s="65"/>
      <c r="E57" s="79">
        <v>0</v>
      </c>
      <c r="F57" s="67"/>
      <c r="G57" s="26">
        <v>0</v>
      </c>
      <c r="H57" s="26">
        <v>0</v>
      </c>
      <c r="I57" s="20"/>
      <c r="J57" s="26">
        <v>0</v>
      </c>
      <c r="K57" s="26">
        <v>0</v>
      </c>
      <c r="L57" s="83">
        <f t="shared" ref="L57:L61" si="4">+H57-J57</f>
        <v>0</v>
      </c>
      <c r="M57" s="67"/>
      <c r="N57" s="68"/>
    </row>
    <row r="58" spans="1:14" x14ac:dyDescent="0.25">
      <c r="A58" s="63" t="s">
        <v>23</v>
      </c>
      <c r="B58" s="64"/>
      <c r="C58" s="64"/>
      <c r="D58" s="65"/>
      <c r="E58" s="79">
        <v>0</v>
      </c>
      <c r="F58" s="67"/>
      <c r="G58" s="26">
        <v>0</v>
      </c>
      <c r="H58" s="26">
        <v>0</v>
      </c>
      <c r="I58" s="20"/>
      <c r="J58" s="26">
        <v>0</v>
      </c>
      <c r="K58" s="26">
        <v>0</v>
      </c>
      <c r="L58" s="83">
        <v>0</v>
      </c>
      <c r="M58" s="67"/>
      <c r="N58" s="68"/>
    </row>
    <row r="59" spans="1:14" x14ac:dyDescent="0.25">
      <c r="A59" s="63" t="s">
        <v>24</v>
      </c>
      <c r="B59" s="64"/>
      <c r="C59" s="64"/>
      <c r="D59" s="65"/>
      <c r="E59" s="79">
        <v>0</v>
      </c>
      <c r="F59" s="67"/>
      <c r="G59" s="26">
        <v>0</v>
      </c>
      <c r="H59" s="26">
        <v>0</v>
      </c>
      <c r="I59" s="20"/>
      <c r="J59" s="26">
        <v>0</v>
      </c>
      <c r="K59" s="26">
        <v>0</v>
      </c>
      <c r="L59" s="83">
        <f t="shared" si="4"/>
        <v>0</v>
      </c>
      <c r="M59" s="67"/>
      <c r="N59" s="68"/>
    </row>
    <row r="60" spans="1:14" ht="24" customHeight="1" x14ac:dyDescent="0.25">
      <c r="A60" s="63" t="s">
        <v>25</v>
      </c>
      <c r="B60" s="64"/>
      <c r="C60" s="64"/>
      <c r="D60" s="65"/>
      <c r="E60" s="79">
        <v>0</v>
      </c>
      <c r="F60" s="67"/>
      <c r="G60" s="26">
        <v>0</v>
      </c>
      <c r="H60" s="26">
        <v>0</v>
      </c>
      <c r="I60" s="20"/>
      <c r="J60" s="26">
        <v>0</v>
      </c>
      <c r="K60" s="26">
        <v>0</v>
      </c>
      <c r="L60" s="83">
        <v>0</v>
      </c>
      <c r="M60" s="67"/>
      <c r="N60" s="68"/>
    </row>
    <row r="61" spans="1:14" x14ac:dyDescent="0.25">
      <c r="A61" s="76" t="s">
        <v>26</v>
      </c>
      <c r="B61" s="77"/>
      <c r="C61" s="77"/>
      <c r="D61" s="78"/>
      <c r="E61" s="27">
        <v>0</v>
      </c>
      <c r="F61" s="28"/>
      <c r="G61" s="26">
        <v>0</v>
      </c>
      <c r="H61" s="26">
        <v>0</v>
      </c>
      <c r="I61" s="20"/>
      <c r="J61" s="26">
        <v>0</v>
      </c>
      <c r="K61" s="26">
        <v>0</v>
      </c>
      <c r="L61" s="83">
        <f t="shared" si="4"/>
        <v>0</v>
      </c>
      <c r="M61" s="67"/>
      <c r="N61" s="68"/>
    </row>
    <row r="62" spans="1:14" x14ac:dyDescent="0.25">
      <c r="A62" s="63" t="s">
        <v>27</v>
      </c>
      <c r="B62" s="64"/>
      <c r="C62" s="64"/>
      <c r="D62" s="65"/>
      <c r="E62" s="79">
        <v>0</v>
      </c>
      <c r="F62" s="67"/>
      <c r="G62" s="26">
        <v>0</v>
      </c>
      <c r="H62" s="26">
        <v>0</v>
      </c>
      <c r="I62" s="20"/>
      <c r="J62" s="26">
        <v>0</v>
      </c>
      <c r="K62" s="26">
        <v>0</v>
      </c>
      <c r="L62" s="83">
        <v>0</v>
      </c>
      <c r="M62" s="67"/>
      <c r="N62" s="68"/>
    </row>
    <row r="63" spans="1:14" x14ac:dyDescent="0.25">
      <c r="A63" s="63" t="s">
        <v>28</v>
      </c>
      <c r="B63" s="64"/>
      <c r="C63" s="64"/>
      <c r="D63" s="65"/>
      <c r="E63" s="79">
        <v>0</v>
      </c>
      <c r="F63" s="67"/>
      <c r="G63" s="26">
        <v>0</v>
      </c>
      <c r="H63" s="26">
        <v>0</v>
      </c>
      <c r="I63" s="20"/>
      <c r="J63" s="26">
        <v>0</v>
      </c>
      <c r="K63" s="26">
        <v>0</v>
      </c>
      <c r="L63" s="80">
        <v>0</v>
      </c>
      <c r="M63" s="74"/>
      <c r="N63" s="75"/>
    </row>
    <row r="64" spans="1:14" x14ac:dyDescent="0.25">
      <c r="A64" s="57" t="s">
        <v>21</v>
      </c>
      <c r="B64" s="67"/>
      <c r="C64" s="67"/>
      <c r="D64" s="66"/>
      <c r="E64" s="81">
        <v>0</v>
      </c>
      <c r="F64" s="82"/>
      <c r="G64" s="29">
        <v>0</v>
      </c>
      <c r="H64" s="29">
        <v>0</v>
      </c>
      <c r="I64" s="5"/>
      <c r="J64" s="29">
        <v>0</v>
      </c>
      <c r="K64" s="29">
        <v>0</v>
      </c>
      <c r="L64" s="59">
        <v>1</v>
      </c>
      <c r="M64" s="67"/>
      <c r="N64" s="68"/>
    </row>
    <row r="65" spans="1:14" ht="21" customHeight="1" x14ac:dyDescent="0.25">
      <c r="A65" s="63" t="s">
        <v>29</v>
      </c>
      <c r="B65" s="64"/>
      <c r="C65" s="64"/>
      <c r="D65" s="65"/>
      <c r="E65" s="62">
        <v>0</v>
      </c>
      <c r="F65" s="66"/>
      <c r="G65" s="6">
        <v>0</v>
      </c>
      <c r="H65" s="6">
        <v>0</v>
      </c>
      <c r="I65" s="5"/>
      <c r="J65" s="6">
        <v>0</v>
      </c>
      <c r="K65" s="6">
        <v>0</v>
      </c>
      <c r="L65" s="62">
        <f t="shared" ref="L65:L70" si="5">+H65-J65</f>
        <v>0</v>
      </c>
      <c r="M65" s="67"/>
      <c r="N65" s="68"/>
    </row>
    <row r="66" spans="1:14" ht="24" customHeight="1" x14ac:dyDescent="0.25">
      <c r="A66" s="76" t="s">
        <v>30</v>
      </c>
      <c r="B66" s="77"/>
      <c r="C66" s="77"/>
      <c r="D66" s="78"/>
      <c r="E66" s="6">
        <v>0</v>
      </c>
      <c r="F66" s="7"/>
      <c r="G66" s="6">
        <v>0</v>
      </c>
      <c r="H66" s="6">
        <v>0</v>
      </c>
      <c r="I66" s="5"/>
      <c r="J66" s="6">
        <v>0</v>
      </c>
      <c r="K66" s="6">
        <v>0</v>
      </c>
      <c r="L66" s="62">
        <f t="shared" si="5"/>
        <v>0</v>
      </c>
      <c r="M66" s="67"/>
      <c r="N66" s="68"/>
    </row>
    <row r="67" spans="1:14" x14ac:dyDescent="0.25">
      <c r="A67" s="76" t="s">
        <v>31</v>
      </c>
      <c r="B67" s="77"/>
      <c r="C67" s="77"/>
      <c r="D67" s="78"/>
      <c r="E67" s="6">
        <v>0</v>
      </c>
      <c r="F67" s="7"/>
      <c r="G67" s="6">
        <v>0</v>
      </c>
      <c r="H67" s="6">
        <v>0</v>
      </c>
      <c r="I67" s="5"/>
      <c r="J67" s="6">
        <v>0</v>
      </c>
      <c r="K67" s="6">
        <v>0</v>
      </c>
      <c r="L67" s="62">
        <f t="shared" si="5"/>
        <v>0</v>
      </c>
      <c r="M67" s="67"/>
      <c r="N67" s="68"/>
    </row>
    <row r="68" spans="1:14" ht="21.75" customHeight="1" x14ac:dyDescent="0.25">
      <c r="A68" s="76" t="s">
        <v>36</v>
      </c>
      <c r="B68" s="77"/>
      <c r="C68" s="77"/>
      <c r="D68" s="78"/>
      <c r="E68" s="6">
        <v>0</v>
      </c>
      <c r="F68" s="7"/>
      <c r="G68" s="6">
        <v>0</v>
      </c>
      <c r="H68" s="6">
        <v>0</v>
      </c>
      <c r="I68" s="5"/>
      <c r="J68" s="6">
        <v>0</v>
      </c>
      <c r="K68" s="6">
        <v>0</v>
      </c>
      <c r="L68" s="62">
        <f t="shared" si="5"/>
        <v>0</v>
      </c>
      <c r="M68" s="67"/>
      <c r="N68" s="68"/>
    </row>
    <row r="69" spans="1:14" x14ac:dyDescent="0.25">
      <c r="A69" s="63" t="s">
        <v>32</v>
      </c>
      <c r="B69" s="64"/>
      <c r="C69" s="64"/>
      <c r="D69" s="65"/>
      <c r="E69" s="62">
        <v>0</v>
      </c>
      <c r="F69" s="66"/>
      <c r="G69" s="6">
        <v>0</v>
      </c>
      <c r="H69" s="6">
        <v>0</v>
      </c>
      <c r="I69" s="5"/>
      <c r="J69" s="6">
        <v>0</v>
      </c>
      <c r="K69" s="6">
        <v>0</v>
      </c>
      <c r="L69" s="62">
        <v>0</v>
      </c>
      <c r="M69" s="67"/>
      <c r="N69" s="68"/>
    </row>
    <row r="70" spans="1:14" x14ac:dyDescent="0.25">
      <c r="A70" s="76" t="s">
        <v>37</v>
      </c>
      <c r="B70" s="77"/>
      <c r="C70" s="77"/>
      <c r="D70" s="78"/>
      <c r="E70" s="6">
        <v>0</v>
      </c>
      <c r="F70" s="7"/>
      <c r="G70" s="6">
        <v>0</v>
      </c>
      <c r="H70" s="6">
        <v>0</v>
      </c>
      <c r="I70" s="5"/>
      <c r="J70" s="6">
        <v>0</v>
      </c>
      <c r="K70" s="6">
        <v>0</v>
      </c>
      <c r="L70" s="62">
        <f t="shared" si="5"/>
        <v>0</v>
      </c>
      <c r="M70" s="67"/>
      <c r="N70" s="68"/>
    </row>
    <row r="71" spans="1:14" x14ac:dyDescent="0.25">
      <c r="A71" s="63" t="s">
        <v>33</v>
      </c>
      <c r="B71" s="64"/>
      <c r="C71" s="64"/>
      <c r="D71" s="65"/>
      <c r="E71" s="62">
        <v>0</v>
      </c>
      <c r="F71" s="66"/>
      <c r="G71" s="6">
        <v>0</v>
      </c>
      <c r="H71" s="6">
        <v>0</v>
      </c>
      <c r="I71" s="5"/>
      <c r="J71" s="6">
        <v>0</v>
      </c>
      <c r="K71" s="6">
        <v>0</v>
      </c>
      <c r="L71" s="62">
        <v>0</v>
      </c>
      <c r="M71" s="67"/>
      <c r="N71" s="68"/>
    </row>
    <row r="72" spans="1:14" x14ac:dyDescent="0.25">
      <c r="A72" s="63" t="s">
        <v>34</v>
      </c>
      <c r="B72" s="64"/>
      <c r="C72" s="64"/>
      <c r="D72" s="65"/>
      <c r="E72" s="62">
        <v>0</v>
      </c>
      <c r="F72" s="66"/>
      <c r="G72" s="6">
        <v>0</v>
      </c>
      <c r="H72" s="6">
        <v>0</v>
      </c>
      <c r="I72" s="5"/>
      <c r="J72" s="6">
        <v>0</v>
      </c>
      <c r="K72" s="6">
        <v>0</v>
      </c>
      <c r="L72" s="62">
        <v>0</v>
      </c>
      <c r="M72" s="67"/>
      <c r="N72" s="68"/>
    </row>
    <row r="73" spans="1:14" ht="26.25" customHeight="1" x14ac:dyDescent="0.25">
      <c r="A73" s="69" t="s">
        <v>35</v>
      </c>
      <c r="B73" s="70"/>
      <c r="C73" s="70"/>
      <c r="D73" s="71"/>
      <c r="E73" s="72">
        <v>0</v>
      </c>
      <c r="F73" s="73"/>
      <c r="G73" s="21">
        <v>0</v>
      </c>
      <c r="H73" s="21">
        <v>0</v>
      </c>
      <c r="I73" s="5"/>
      <c r="J73" s="21">
        <v>0</v>
      </c>
      <c r="K73" s="21">
        <v>0</v>
      </c>
      <c r="L73" s="72">
        <v>0</v>
      </c>
      <c r="M73" s="74"/>
      <c r="N73" s="75"/>
    </row>
    <row r="74" spans="1:14" ht="21.75" customHeight="1" x14ac:dyDescent="0.25">
      <c r="A74" s="57" t="s">
        <v>38</v>
      </c>
      <c r="B74" s="58"/>
      <c r="C74" s="58"/>
      <c r="D74" s="58"/>
      <c r="E74" s="59">
        <v>0</v>
      </c>
      <c r="F74" s="58"/>
      <c r="G74" s="19">
        <v>0</v>
      </c>
      <c r="H74" s="19">
        <v>0</v>
      </c>
      <c r="I74" s="30"/>
      <c r="J74" s="19">
        <v>0</v>
      </c>
      <c r="K74" s="19">
        <v>0</v>
      </c>
      <c r="L74" s="59">
        <f>+H74-J74</f>
        <v>0</v>
      </c>
      <c r="M74" s="58"/>
      <c r="N74" s="60"/>
    </row>
    <row r="75" spans="1:14" ht="25.5" customHeight="1" x14ac:dyDescent="0.25">
      <c r="A75" s="48" t="s">
        <v>39</v>
      </c>
      <c r="B75" s="61"/>
      <c r="C75" s="61"/>
      <c r="D75" s="61"/>
      <c r="E75" s="62">
        <v>0</v>
      </c>
      <c r="F75" s="58"/>
      <c r="G75" s="6">
        <v>0</v>
      </c>
      <c r="H75" s="6">
        <v>0</v>
      </c>
      <c r="I75" s="30"/>
      <c r="J75" s="6">
        <v>0</v>
      </c>
      <c r="K75" s="6">
        <v>0</v>
      </c>
      <c r="L75" s="62">
        <v>0</v>
      </c>
      <c r="M75" s="58"/>
      <c r="N75" s="60"/>
    </row>
    <row r="76" spans="1:14" ht="33" customHeight="1" x14ac:dyDescent="0.25">
      <c r="A76" s="48" t="s">
        <v>41</v>
      </c>
      <c r="B76" s="49"/>
      <c r="C76" s="49"/>
      <c r="D76" s="49"/>
      <c r="E76" s="6">
        <v>0</v>
      </c>
      <c r="F76" s="31"/>
      <c r="G76" s="6">
        <v>0</v>
      </c>
      <c r="H76" s="6">
        <v>0</v>
      </c>
      <c r="I76" s="30"/>
      <c r="J76" s="6">
        <v>0</v>
      </c>
      <c r="K76" s="6">
        <v>0</v>
      </c>
      <c r="L76" s="6"/>
      <c r="M76" s="31"/>
      <c r="N76" s="32">
        <v>0</v>
      </c>
    </row>
    <row r="77" spans="1:14" x14ac:dyDescent="0.25">
      <c r="A77" s="50" t="s">
        <v>40</v>
      </c>
      <c r="B77" s="51"/>
      <c r="C77" s="51"/>
      <c r="D77" s="51"/>
      <c r="E77" s="21">
        <v>0</v>
      </c>
      <c r="F77" s="33"/>
      <c r="G77" s="21">
        <v>0</v>
      </c>
      <c r="H77" s="21">
        <v>0</v>
      </c>
      <c r="I77" s="34"/>
      <c r="J77" s="21">
        <v>0</v>
      </c>
      <c r="K77" s="21">
        <v>0</v>
      </c>
      <c r="L77" s="21"/>
      <c r="M77" s="33"/>
      <c r="N77" s="35">
        <v>0</v>
      </c>
    </row>
    <row r="78" spans="1:14" ht="24.75" customHeight="1" thickBot="1" x14ac:dyDescent="0.3">
      <c r="A78" s="52" t="s">
        <v>42</v>
      </c>
      <c r="B78" s="53"/>
      <c r="C78" s="53"/>
      <c r="D78" s="53"/>
      <c r="E78" s="54">
        <v>0</v>
      </c>
      <c r="F78" s="55"/>
      <c r="G78" s="36">
        <v>0</v>
      </c>
      <c r="H78" s="36">
        <v>0</v>
      </c>
      <c r="I78" s="37"/>
      <c r="J78" s="36">
        <v>0</v>
      </c>
      <c r="K78" s="36">
        <v>0</v>
      </c>
      <c r="L78" s="54">
        <v>0</v>
      </c>
      <c r="M78" s="55"/>
      <c r="N78" s="56"/>
    </row>
    <row r="79" spans="1:14" ht="15.75" thickBot="1" x14ac:dyDescent="0.3">
      <c r="A79" s="41" t="s">
        <v>46</v>
      </c>
      <c r="B79" s="42"/>
      <c r="C79" s="42"/>
      <c r="D79" s="43"/>
      <c r="E79" s="44">
        <f>+E46+410976624.15</f>
        <v>517361272</v>
      </c>
      <c r="F79" s="45"/>
      <c r="G79" s="38">
        <f>+G46+58444518.19</f>
        <v>77423604.50999999</v>
      </c>
      <c r="H79" s="38">
        <f>+H46+469421142.34</f>
        <v>594784876.50999999</v>
      </c>
      <c r="I79" s="39"/>
      <c r="J79" s="40">
        <f>+J46+459157559.62</f>
        <v>583421884.77999997</v>
      </c>
      <c r="K79" s="40">
        <f>+K46+435749450.4</f>
        <v>557353628.15999997</v>
      </c>
      <c r="L79" s="46">
        <f>+N46+10263582.72</f>
        <v>11362991.730000013</v>
      </c>
      <c r="M79" s="42"/>
      <c r="N79" s="47"/>
    </row>
    <row r="81" s="2" customFormat="1" x14ac:dyDescent="0.25"/>
    <row r="82" s="2" customFormat="1" x14ac:dyDescent="0.25"/>
    <row r="83" s="2" customFormat="1" x14ac:dyDescent="0.25"/>
  </sheetData>
  <mergeCells count="193">
    <mergeCell ref="A41:D41"/>
    <mergeCell ref="E37:F37"/>
    <mergeCell ref="A42:D42"/>
    <mergeCell ref="E42:F42"/>
    <mergeCell ref="L42:N42"/>
    <mergeCell ref="A40:D40"/>
    <mergeCell ref="E41:F41"/>
    <mergeCell ref="L41:N41"/>
    <mergeCell ref="A38:D38"/>
    <mergeCell ref="E38:F38"/>
    <mergeCell ref="L38:N38"/>
    <mergeCell ref="A39:D39"/>
    <mergeCell ref="E32:F32"/>
    <mergeCell ref="L32:N32"/>
    <mergeCell ref="A29:D29"/>
    <mergeCell ref="A30:D30"/>
    <mergeCell ref="L29:N29"/>
    <mergeCell ref="E27:F27"/>
    <mergeCell ref="L27:N27"/>
    <mergeCell ref="A37:D37"/>
    <mergeCell ref="L37:N37"/>
    <mergeCell ref="A33:D33"/>
    <mergeCell ref="L33:N33"/>
    <mergeCell ref="A36:D36"/>
    <mergeCell ref="E36:F36"/>
    <mergeCell ref="L36:N36"/>
    <mergeCell ref="A35:D35"/>
    <mergeCell ref="E35:F35"/>
    <mergeCell ref="L35:N35"/>
    <mergeCell ref="A31:D31"/>
    <mergeCell ref="L31:N31"/>
    <mergeCell ref="A34:D34"/>
    <mergeCell ref="E34:F34"/>
    <mergeCell ref="L30:N30"/>
    <mergeCell ref="L34:N34"/>
    <mergeCell ref="A32:D32"/>
    <mergeCell ref="A21:D21"/>
    <mergeCell ref="E21:F21"/>
    <mergeCell ref="L21:N21"/>
    <mergeCell ref="A20:D20"/>
    <mergeCell ref="A28:D28"/>
    <mergeCell ref="E28:F28"/>
    <mergeCell ref="L28:N28"/>
    <mergeCell ref="A27:D27"/>
    <mergeCell ref="A26:D26"/>
    <mergeCell ref="E26:F26"/>
    <mergeCell ref="L26:N26"/>
    <mergeCell ref="L25:N25"/>
    <mergeCell ref="A25:D25"/>
    <mergeCell ref="E25:F25"/>
    <mergeCell ref="A23:D23"/>
    <mergeCell ref="E23:F23"/>
    <mergeCell ref="L23:N23"/>
    <mergeCell ref="A24:D24"/>
    <mergeCell ref="A22:D22"/>
    <mergeCell ref="E22:F22"/>
    <mergeCell ref="L22:N22"/>
    <mergeCell ref="L24:N24"/>
    <mergeCell ref="E20:F20"/>
    <mergeCell ref="L20:N20"/>
    <mergeCell ref="E10:F10"/>
    <mergeCell ref="A19:D19"/>
    <mergeCell ref="L19:N19"/>
    <mergeCell ref="A18:D18"/>
    <mergeCell ref="E18:F18"/>
    <mergeCell ref="L18:N18"/>
    <mergeCell ref="A17:D17"/>
    <mergeCell ref="E17:F17"/>
    <mergeCell ref="L17:N17"/>
    <mergeCell ref="A16:D16"/>
    <mergeCell ref="E16:F16"/>
    <mergeCell ref="L16:N16"/>
    <mergeCell ref="A15:D15"/>
    <mergeCell ref="E15:F15"/>
    <mergeCell ref="E19:F19"/>
    <mergeCell ref="A12:D12"/>
    <mergeCell ref="E12:F12"/>
    <mergeCell ref="L12:N12"/>
    <mergeCell ref="A11:D11"/>
    <mergeCell ref="E11:F11"/>
    <mergeCell ref="L11:N11"/>
    <mergeCell ref="L15:N15"/>
    <mergeCell ref="A13:D13"/>
    <mergeCell ref="E13:F13"/>
    <mergeCell ref="L13:N13"/>
    <mergeCell ref="L14:N14"/>
    <mergeCell ref="A14:D14"/>
    <mergeCell ref="D2:L2"/>
    <mergeCell ref="D3:L3"/>
    <mergeCell ref="D4:L4"/>
    <mergeCell ref="D5:L5"/>
    <mergeCell ref="D6:L6"/>
    <mergeCell ref="E8:F8"/>
    <mergeCell ref="L8:N8"/>
    <mergeCell ref="A10:D10"/>
    <mergeCell ref="L10:N10"/>
    <mergeCell ref="A9:D9"/>
    <mergeCell ref="A7:D8"/>
    <mergeCell ref="E7:N7"/>
    <mergeCell ref="A47:D47"/>
    <mergeCell ref="E47:F47"/>
    <mergeCell ref="L47:N47"/>
    <mergeCell ref="A48:D48"/>
    <mergeCell ref="E48:F48"/>
    <mergeCell ref="L48:N48"/>
    <mergeCell ref="A44:D45"/>
    <mergeCell ref="E44:N44"/>
    <mergeCell ref="E45:F45"/>
    <mergeCell ref="L45:N45"/>
    <mergeCell ref="A46:D46"/>
    <mergeCell ref="A51:D51"/>
    <mergeCell ref="L51:N51"/>
    <mergeCell ref="A52:D52"/>
    <mergeCell ref="E52:F52"/>
    <mergeCell ref="L52:N52"/>
    <mergeCell ref="A49:D49"/>
    <mergeCell ref="E49:F49"/>
    <mergeCell ref="L49:N49"/>
    <mergeCell ref="A50:D50"/>
    <mergeCell ref="E50:F50"/>
    <mergeCell ref="L50:N50"/>
    <mergeCell ref="A55:D55"/>
    <mergeCell ref="E55:F55"/>
    <mergeCell ref="L55:N55"/>
    <mergeCell ref="A56:D56"/>
    <mergeCell ref="E56:F56"/>
    <mergeCell ref="L56:N56"/>
    <mergeCell ref="A53:D53"/>
    <mergeCell ref="E53:F53"/>
    <mergeCell ref="L53:N53"/>
    <mergeCell ref="A54:D54"/>
    <mergeCell ref="E54:F54"/>
    <mergeCell ref="L54:N54"/>
    <mergeCell ref="A59:D59"/>
    <mergeCell ref="E59:F59"/>
    <mergeCell ref="L59:N59"/>
    <mergeCell ref="A60:D60"/>
    <mergeCell ref="E60:F60"/>
    <mergeCell ref="L60:N60"/>
    <mergeCell ref="A57:D57"/>
    <mergeCell ref="E57:F57"/>
    <mergeCell ref="L57:N57"/>
    <mergeCell ref="A58:D58"/>
    <mergeCell ref="E58:F58"/>
    <mergeCell ref="L58:N58"/>
    <mergeCell ref="A63:D63"/>
    <mergeCell ref="E63:F63"/>
    <mergeCell ref="L63:N63"/>
    <mergeCell ref="A64:D64"/>
    <mergeCell ref="E64:F64"/>
    <mergeCell ref="L64:N64"/>
    <mergeCell ref="A61:D61"/>
    <mergeCell ref="L61:N61"/>
    <mergeCell ref="A62:D62"/>
    <mergeCell ref="E62:F62"/>
    <mergeCell ref="L62:N62"/>
    <mergeCell ref="A67:D67"/>
    <mergeCell ref="L67:N67"/>
    <mergeCell ref="A68:D68"/>
    <mergeCell ref="L68:N68"/>
    <mergeCell ref="A69:D69"/>
    <mergeCell ref="E69:F69"/>
    <mergeCell ref="L69:N69"/>
    <mergeCell ref="A65:D65"/>
    <mergeCell ref="E65:F65"/>
    <mergeCell ref="L65:N65"/>
    <mergeCell ref="A66:D66"/>
    <mergeCell ref="L66:N66"/>
    <mergeCell ref="A72:D72"/>
    <mergeCell ref="E72:F72"/>
    <mergeCell ref="L72:N72"/>
    <mergeCell ref="A73:D73"/>
    <mergeCell ref="E73:F73"/>
    <mergeCell ref="L73:N73"/>
    <mergeCell ref="A70:D70"/>
    <mergeCell ref="L70:N70"/>
    <mergeCell ref="A71:D71"/>
    <mergeCell ref="E71:F71"/>
    <mergeCell ref="L71:N71"/>
    <mergeCell ref="A79:D79"/>
    <mergeCell ref="E79:F79"/>
    <mergeCell ref="L79:N79"/>
    <mergeCell ref="A76:D76"/>
    <mergeCell ref="A77:D77"/>
    <mergeCell ref="A78:D78"/>
    <mergeCell ref="E78:F78"/>
    <mergeCell ref="L78:N78"/>
    <mergeCell ref="A74:D74"/>
    <mergeCell ref="E74:F74"/>
    <mergeCell ref="L74:N74"/>
    <mergeCell ref="A75:D75"/>
    <mergeCell ref="E75:F75"/>
    <mergeCell ref="L75:N75"/>
  </mergeCells>
  <pageMargins left="0.78740157480314965" right="0.59055118110236227" top="0.59055118110236227" bottom="0.59055118110236227" header="0.39370078740157483" footer="0.39370078740157483"/>
  <pageSetup scale="75" orientation="portrait" horizontalDpi="300" verticalDpi="300" r:id="rId1"/>
  <headerFooter alignWithMargins="0"/>
  <rowBreaks count="1" manualBreakCount="1">
    <brk id="4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CuentaPublica</cp:lastModifiedBy>
  <cp:lastPrinted>2020-04-07T17:21:48Z</cp:lastPrinted>
  <dcterms:created xsi:type="dcterms:W3CDTF">2020-04-03T18:34:30Z</dcterms:created>
  <dcterms:modified xsi:type="dcterms:W3CDTF">2020-04-07T17:22:56Z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