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V. Informacion financiera adicional (LDF)\"/>
    </mc:Choice>
  </mc:AlternateContent>
  <bookViews>
    <workbookView xWindow="0" yWindow="0" windowWidth="28800" windowHeight="11235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M183" i="1" l="1"/>
  <c r="M182" i="1"/>
  <c r="J181" i="1"/>
  <c r="I181" i="1"/>
  <c r="H181" i="1"/>
  <c r="M181" i="1" s="1"/>
  <c r="G181" i="1"/>
  <c r="E181" i="1"/>
  <c r="M180" i="1"/>
  <c r="M177" i="1"/>
  <c r="M153" i="1" s="1"/>
  <c r="J177" i="1"/>
  <c r="J153" i="1" s="1"/>
  <c r="I177" i="1"/>
  <c r="I153" i="1" s="1"/>
  <c r="H177" i="1"/>
  <c r="G177" i="1"/>
  <c r="E177" i="1"/>
  <c r="E153" i="1" s="1"/>
  <c r="M110" i="1"/>
  <c r="M108" i="1"/>
  <c r="M106" i="1"/>
  <c r="J105" i="1"/>
  <c r="J104" i="1" s="1"/>
  <c r="I105" i="1"/>
  <c r="H105" i="1"/>
  <c r="H104" i="1" s="1"/>
  <c r="G105" i="1"/>
  <c r="E105" i="1"/>
  <c r="E104" i="1" s="1"/>
  <c r="I104" i="1"/>
  <c r="G104" i="1"/>
  <c r="G153" i="1" l="1"/>
  <c r="M105" i="1"/>
  <c r="M104" i="1" s="1"/>
  <c r="H153" i="1"/>
  <c r="K77" i="1" l="1"/>
  <c r="K78" i="1"/>
  <c r="H76" i="1"/>
  <c r="I76" i="1"/>
  <c r="J76" i="1"/>
  <c r="G76" i="1"/>
  <c r="E76" i="1"/>
  <c r="K75" i="1"/>
  <c r="K72" i="1"/>
  <c r="K71" i="1"/>
  <c r="K63" i="1"/>
  <c r="K60" i="1"/>
  <c r="K59" i="1"/>
  <c r="K51" i="1"/>
  <c r="K53" i="1"/>
  <c r="K54" i="1"/>
  <c r="K55" i="1"/>
  <c r="K50" i="1"/>
  <c r="H49" i="1"/>
  <c r="I49" i="1"/>
  <c r="J49" i="1"/>
  <c r="G49" i="1"/>
  <c r="E49" i="1"/>
  <c r="K43" i="1"/>
  <c r="K44" i="1"/>
  <c r="K47" i="1"/>
  <c r="K40" i="1"/>
  <c r="J38" i="1"/>
  <c r="I38" i="1"/>
  <c r="H38" i="1"/>
  <c r="G38" i="1"/>
  <c r="E38" i="1"/>
  <c r="K30" i="1"/>
  <c r="K31" i="1"/>
  <c r="K32" i="1"/>
  <c r="K33" i="1"/>
  <c r="K34" i="1"/>
  <c r="K35" i="1"/>
  <c r="K36" i="1"/>
  <c r="K37" i="1"/>
  <c r="K29" i="1"/>
  <c r="J28" i="1"/>
  <c r="I28" i="1"/>
  <c r="H28" i="1"/>
  <c r="G28" i="1"/>
  <c r="E28" i="1"/>
  <c r="G18" i="1"/>
  <c r="H18" i="1"/>
  <c r="I18" i="1"/>
  <c r="J18" i="1"/>
  <c r="K20" i="1"/>
  <c r="K22" i="1"/>
  <c r="K23" i="1"/>
  <c r="K24" i="1"/>
  <c r="K25" i="1"/>
  <c r="K27" i="1"/>
  <c r="K19" i="1"/>
  <c r="E18" i="1"/>
  <c r="K17" i="1"/>
  <c r="K15" i="1"/>
  <c r="K14" i="1"/>
  <c r="K13" i="1"/>
  <c r="K12" i="1"/>
  <c r="K11" i="1"/>
  <c r="I10" i="1"/>
  <c r="H10" i="1"/>
  <c r="G9" i="1" l="1"/>
  <c r="G189" i="1" s="1"/>
  <c r="K18" i="1"/>
  <c r="H9" i="1"/>
  <c r="H189" i="1" s="1"/>
  <c r="I9" i="1"/>
  <c r="I189" i="1" s="1"/>
  <c r="K76" i="1"/>
  <c r="E9" i="1"/>
  <c r="E189" i="1" s="1"/>
  <c r="J9" i="1"/>
  <c r="J189" i="1" s="1"/>
  <c r="K49" i="1"/>
  <c r="K38" i="1"/>
  <c r="M28" i="1"/>
  <c r="K10" i="1"/>
  <c r="M189" i="1" l="1"/>
  <c r="K9" i="1"/>
</calcChain>
</file>

<file path=xl/sharedStrings.xml><?xml version="1.0" encoding="utf-8"?>
<sst xmlns="http://schemas.openxmlformats.org/spreadsheetml/2006/main" count="181" uniqueCount="91">
  <si>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</si>
  <si>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</si>
  <si>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</si>
  <si>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</si>
  <si>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</si>
  <si>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</si>
  <si>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</si>
  <si>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</si>
  <si>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</si>
  <si>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</si>
  <si>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I. NO ETIQUETADO (I = A+B+C+D+E+F+G+H+I)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</si>
  <si>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</si>
  <si>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</si>
  <si>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</si>
  <si>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</si>
  <si>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</si>
  <si>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</si>
  <si>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</si>
  <si>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</si>
  <si>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</si>
  <si>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</si>
  <si>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</si>
  <si>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</si>
  <si>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</si>
  <si>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</si>
  <si>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</si>
  <si>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</si>
  <si>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</si>
  <si>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</si>
  <si>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</si>
  <si>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</si>
  <si>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</si>
  <si>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</si>
  <si>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</si>
  <si>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</si>
  <si>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</si>
  <si>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</si>
  <si>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</si>
  <si>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</si>
  <si>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</si>
  <si>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</si>
  <si>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</si>
  <si>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</si>
  <si>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</si>
  <si>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</si>
  <si>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</si>
  <si>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</si>
  <si>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</si>
  <si>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</si>
  <si>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</si>
  <si>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</si>
  <si>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</si>
  <si>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Clasificación por Objeto del Gasto (capitulo y concepto)</t>
  </si>
  <si>
    <t>Del 01 de enero al 31 de marzo de 2020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</si>
  <si>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</si>
  <si>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</si>
  <si>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</si>
  <si>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</si>
  <si>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</si>
  <si>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</si>
  <si>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</si>
  <si>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</si>
  <si>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</si>
  <si>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</si>
  <si>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</si>
  <si>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</si>
  <si>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</si>
  <si>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</si>
  <si>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</si>
  <si>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</si>
  <si>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</si>
  <si>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</si>
  <si>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</si>
  <si>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</si>
  <si>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</si>
  <si>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</si>
  <si>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</si>
  <si>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</si>
  <si>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</si>
  <si>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</si>
  <si>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</si>
  <si>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r>
      <t xml:space="preserve">A) Servicios Personales </t>
    </r>
    <r>
      <rPr>
        <sz val="10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</si>
  <si>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10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</si>
  <si>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10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</si>
  <si>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10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</si>
  <si>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10"/>
        <color rgb="FF000000"/>
        <rFont val="Arial"/>
        <family val="2"/>
      </rPr>
      <t>(F=f1+f2+f3)</t>
    </r>
  </si>
  <si>
    <r>
      <t xml:space="preserve">H) Participaciones Y Aportaciones </t>
    </r>
    <r>
      <rPr>
        <sz val="10"/>
        <color rgb="FF000000"/>
        <rFont val="Arial"/>
        <family val="2"/>
      </rPr>
      <t>(H=h1+h2+h3)</t>
    </r>
  </si>
  <si>
    <r>
      <t xml:space="preserve">I. Deuda Pública </t>
    </r>
    <r>
      <rPr>
        <sz val="10"/>
        <color rgb="FF000000"/>
        <rFont val="Arial"/>
        <family val="2"/>
      </rPr>
      <t>(I=i1+i2+i3+i4+i5+i6+i7)</t>
    </r>
  </si>
  <si>
    <t>III. TOTAL DE EGRESOS (III = I + II)</t>
  </si>
  <si>
    <t>a2) Remuneraciones Al Personal De Carácter Transitorio</t>
  </si>
  <si>
    <t>II. ETIQUETADO (II = A+B+C+D+E+F+G+H+I)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</si>
</sst>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&quot;$&quot;#,##0.00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b/>
      <sz val="10"/>
      <color rgb="FF1E1E1E"/>
      <name val="Arial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thin">
        <color rgb="FFFFFFFF"/>
      </top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1">
    <xf numFmtId="0" fontId="1" fillId="0" borderId="0" xfId="0" applyFont="1" applyFill="1" applyBorder="1"/>
    <xf numFmtId="0" fontId="1" fillId="2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164" fontId="4" fillId="0" borderId="23" xfId="0" applyNumberFormat="1" applyFont="1" applyFill="1" applyBorder="1" applyAlignment="1">
      <alignment horizontal="right" vertical="top" wrapText="1" readingOrder="1"/>
    </xf>
    <xf numFmtId="0" fontId="4" fillId="0" borderId="23" xfId="0" applyNumberFormat="1" applyFont="1" applyFill="1" applyBorder="1" applyAlignment="1">
      <alignment horizontal="right" vertical="top" wrapText="1" readingOrder="1"/>
    </xf>
    <xf numFmtId="0" fontId="7" fillId="3" borderId="9" xfId="0" applyNumberFormat="1" applyFont="1" applyFill="1" applyBorder="1" applyAlignment="1">
      <alignment horizontal="center" vertical="center" wrapText="1" readingOrder="1"/>
    </xf>
    <xf numFmtId="0" fontId="2" fillId="3" borderId="9" xfId="0" applyNumberFormat="1" applyFont="1" applyFill="1" applyBorder="1" applyAlignment="1">
      <alignment horizontal="center" vertical="center" wrapText="1" readingOrder="1"/>
    </xf>
    <xf numFmtId="165" fontId="7" fillId="3" borderId="42" xfId="0" applyNumberFormat="1" applyFont="1" applyFill="1" applyBorder="1" applyAlignment="1">
      <alignment horizontal="right" vertical="center" wrapText="1" readingOrder="1"/>
    </xf>
    <xf numFmtId="164" fontId="2" fillId="0" borderId="43" xfId="0" applyNumberFormat="1" applyFont="1" applyFill="1" applyBorder="1" applyAlignment="1">
      <alignment horizontal="right" vertical="top" wrapText="1" readingOrder="1"/>
    </xf>
    <xf numFmtId="164" fontId="3" fillId="0" borderId="44" xfId="0" applyNumberFormat="1" applyFont="1" applyFill="1" applyBorder="1" applyAlignment="1">
      <alignment horizontal="right" vertical="top" wrapText="1" readingOrder="1"/>
    </xf>
    <xf numFmtId="164" fontId="3" fillId="0" borderId="45" xfId="0" applyNumberFormat="1" applyFont="1" applyFill="1" applyBorder="1" applyAlignment="1">
      <alignment horizontal="right" vertical="top" wrapText="1" readingOrder="1"/>
    </xf>
    <xf numFmtId="165" fontId="3" fillId="0" borderId="44" xfId="0" applyNumberFormat="1" applyFont="1" applyFill="1" applyBorder="1" applyAlignment="1">
      <alignment horizontal="right" vertical="top" wrapText="1" readingOrder="1"/>
    </xf>
    <xf numFmtId="165" fontId="3" fillId="0" borderId="45" xfId="0" applyNumberFormat="1" applyFont="1" applyFill="1" applyBorder="1" applyAlignment="1">
      <alignment horizontal="right" vertical="top" wrapText="1" readingOrder="1"/>
    </xf>
    <xf numFmtId="164" fontId="2" fillId="0" borderId="43" xfId="0" applyNumberFormat="1" applyFont="1" applyFill="1" applyBorder="1" applyAlignment="1">
      <alignment vertical="top" wrapText="1" readingOrder="1"/>
    </xf>
    <xf numFmtId="164" fontId="2" fillId="0" borderId="14" xfId="0" applyNumberFormat="1" applyFont="1" applyFill="1" applyBorder="1" applyAlignment="1">
      <alignment vertical="top" wrapText="1" readingOrder="1"/>
    </xf>
    <xf numFmtId="164" fontId="2" fillId="0" borderId="29" xfId="0" applyNumberFormat="1" applyFont="1" applyFill="1" applyBorder="1" applyAlignment="1">
      <alignment vertical="top" wrapText="1" readingOrder="1"/>
    </xf>
    <xf numFmtId="164" fontId="2" fillId="0" borderId="14" xfId="0" applyNumberFormat="1" applyFont="1" applyFill="1" applyBorder="1" applyAlignment="1">
      <alignment horizontal="right" vertical="top" wrapText="1" readingOrder="1"/>
    </xf>
    <xf numFmtId="0" fontId="6" fillId="0" borderId="14" xfId="0" applyNumberFormat="1" applyFont="1" applyFill="1" applyBorder="1" applyAlignment="1">
      <alignment vertical="top" wrapText="1"/>
    </xf>
    <xf numFmtId="0" fontId="6" fillId="0" borderId="29" xfId="0" applyNumberFormat="1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right" vertical="top" wrapText="1" readingOrder="1"/>
    </xf>
    <xf numFmtId="0" fontId="6" fillId="0" borderId="11" xfId="0" applyNumberFormat="1" applyFont="1" applyFill="1" applyBorder="1" applyAlignment="1">
      <alignment vertical="top" wrapText="1"/>
    </xf>
    <xf numFmtId="0" fontId="6" fillId="0" borderId="31" xfId="0" applyNumberFormat="1" applyFont="1" applyFill="1" applyBorder="1" applyAlignment="1">
      <alignment vertical="top" wrapText="1"/>
    </xf>
    <xf numFmtId="164" fontId="3" fillId="0" borderId="13" xfId="0" applyNumberFormat="1" applyFont="1" applyFill="1" applyBorder="1" applyAlignment="1">
      <alignment horizontal="right" vertical="top" wrapText="1" readingOrder="1"/>
    </xf>
    <xf numFmtId="0" fontId="6" fillId="0" borderId="13" xfId="0" applyNumberFormat="1" applyFont="1" applyFill="1" applyBorder="1" applyAlignment="1">
      <alignment vertical="top" wrapText="1"/>
    </xf>
    <xf numFmtId="0" fontId="6" fillId="0" borderId="33" xfId="0" applyNumberFormat="1" applyFont="1" applyFill="1" applyBorder="1" applyAlignment="1">
      <alignment vertical="top" wrapText="1"/>
    </xf>
    <xf numFmtId="164" fontId="3" fillId="0" borderId="12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6" fillId="0" borderId="41" xfId="0" applyNumberFormat="1" applyFont="1" applyFill="1" applyBorder="1" applyAlignment="1">
      <alignment vertical="top" wrapText="1"/>
    </xf>
    <xf numFmtId="164" fontId="2" fillId="0" borderId="44" xfId="0" applyNumberFormat="1" applyFont="1" applyFill="1" applyBorder="1" applyAlignment="1">
      <alignment horizontal="right" vertical="top" wrapText="1" readingOrder="1"/>
    </xf>
    <xf numFmtId="165" fontId="3" fillId="0" borderId="11" xfId="0" applyNumberFormat="1" applyFont="1" applyFill="1" applyBorder="1" applyAlignment="1">
      <alignment horizontal="right" vertical="top" wrapText="1" readingOrder="1"/>
    </xf>
    <xf numFmtId="165" fontId="6" fillId="0" borderId="11" xfId="0" applyNumberFormat="1" applyFont="1" applyFill="1" applyBorder="1" applyAlignment="1">
      <alignment vertical="top" wrapText="1"/>
    </xf>
    <xf numFmtId="165" fontId="6" fillId="0" borderId="31" xfId="0" applyNumberFormat="1" applyFont="1" applyFill="1" applyBorder="1" applyAlignment="1">
      <alignment vertical="top" wrapText="1"/>
    </xf>
    <xf numFmtId="165" fontId="6" fillId="0" borderId="12" xfId="0" applyNumberFormat="1" applyFont="1" applyFill="1" applyBorder="1"/>
    <xf numFmtId="165" fontId="6" fillId="0" borderId="0" xfId="0" applyNumberFormat="1" applyFont="1" applyFill="1" applyBorder="1"/>
    <xf numFmtId="165" fontId="6" fillId="0" borderId="34" xfId="0" applyNumberFormat="1" applyFont="1" applyFill="1" applyBorder="1"/>
    <xf numFmtId="165" fontId="3" fillId="0" borderId="43" xfId="0" applyNumberFormat="1" applyFont="1" applyFill="1" applyBorder="1" applyAlignment="1">
      <alignment horizontal="right" vertical="top" wrapText="1" readingOrder="1"/>
    </xf>
    <xf numFmtId="165" fontId="3" fillId="0" borderId="14" xfId="0" applyNumberFormat="1" applyFont="1" applyFill="1" applyBorder="1" applyAlignment="1">
      <alignment horizontal="right" vertical="top" wrapText="1" readingOrder="1"/>
    </xf>
    <xf numFmtId="165" fontId="6" fillId="0" borderId="14" xfId="0" applyNumberFormat="1" applyFont="1" applyFill="1" applyBorder="1" applyAlignment="1">
      <alignment vertical="top" wrapText="1"/>
    </xf>
    <xf numFmtId="165" fontId="6" fillId="0" borderId="29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0" fontId="6" fillId="0" borderId="34" xfId="0" applyNumberFormat="1" applyFont="1" applyFill="1" applyBorder="1" applyAlignment="1">
      <alignment vertical="top" wrapText="1"/>
    </xf>
    <xf numFmtId="164" fontId="2" fillId="0" borderId="56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/>
    <xf numFmtId="165" fontId="10" fillId="0" borderId="0" xfId="0" applyNumberFormat="1" applyFont="1" applyFill="1" applyBorder="1"/>
    <xf numFmtId="165" fontId="11" fillId="0" borderId="0" xfId="0" applyNumberFormat="1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165" fontId="11" fillId="3" borderId="41" xfId="0" applyNumberFormat="1" applyFont="1" applyFill="1" applyBorder="1" applyAlignment="1">
      <alignment horizontal="right"/>
    </xf>
    <xf numFmtId="165" fontId="11" fillId="0" borderId="41" xfId="0" applyNumberFormat="1" applyFont="1" applyFill="1" applyBorder="1"/>
    <xf numFmtId="165" fontId="10" fillId="0" borderId="41" xfId="0" applyNumberFormat="1" applyFont="1" applyFill="1" applyBorder="1"/>
    <xf numFmtId="164" fontId="9" fillId="0" borderId="61" xfId="0" applyNumberFormat="1" applyFont="1" applyFill="1" applyBorder="1" applyAlignment="1">
      <alignment vertical="top" wrapText="1" readingOrder="1"/>
    </xf>
    <xf numFmtId="164" fontId="11" fillId="0" borderId="41" xfId="0" applyNumberFormat="1" applyFont="1" applyFill="1" applyBorder="1"/>
    <xf numFmtId="165" fontId="11" fillId="3" borderId="42" xfId="0" applyNumberFormat="1" applyFont="1" applyFill="1" applyBorder="1" applyAlignment="1">
      <alignment horizontal="right"/>
    </xf>
    <xf numFmtId="165" fontId="11" fillId="0" borderId="12" xfId="0" applyNumberFormat="1" applyFont="1" applyFill="1" applyBorder="1"/>
    <xf numFmtId="165" fontId="9" fillId="0" borderId="44" xfId="0" applyNumberFormat="1" applyFont="1" applyFill="1" applyBorder="1" applyAlignment="1">
      <alignment horizontal="right" vertical="top" wrapText="1" readingOrder="1"/>
    </xf>
    <xf numFmtId="164" fontId="9" fillId="0" borderId="44" xfId="0" applyNumberFormat="1" applyFont="1" applyFill="1" applyBorder="1" applyAlignment="1">
      <alignment horizontal="right" vertical="top" wrapText="1" readingOrder="1"/>
    </xf>
    <xf numFmtId="164" fontId="11" fillId="0" borderId="12" xfId="0" applyNumberFormat="1" applyFont="1" applyFill="1" applyBorder="1" applyAlignment="1"/>
    <xf numFmtId="164" fontId="9" fillId="0" borderId="44" xfId="0" applyNumberFormat="1" applyFont="1" applyFill="1" applyBorder="1" applyAlignment="1">
      <alignment vertical="top" wrapText="1" readingOrder="1"/>
    </xf>
    <xf numFmtId="165" fontId="11" fillId="0" borderId="12" xfId="0" applyNumberFormat="1" applyFont="1" applyFill="1" applyBorder="1" applyAlignment="1">
      <alignment horizontal="right"/>
    </xf>
    <xf numFmtId="165" fontId="11" fillId="0" borderId="67" xfId="0" applyNumberFormat="1" applyFont="1" applyFill="1" applyBorder="1" applyAlignment="1">
      <alignment horizontal="right"/>
    </xf>
    <xf numFmtId="0" fontId="11" fillId="0" borderId="64" xfId="0" applyFont="1" applyFill="1" applyBorder="1" applyAlignment="1">
      <alignment horizontal="right"/>
    </xf>
    <xf numFmtId="165" fontId="11" fillId="0" borderId="65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41" xfId="0" applyNumberFormat="1" applyFont="1" applyFill="1" applyBorder="1" applyAlignment="1">
      <alignment horizontal="right"/>
    </xf>
    <xf numFmtId="165" fontId="10" fillId="0" borderId="12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165" fontId="12" fillId="0" borderId="12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41" xfId="0" applyNumberFormat="1" applyFont="1" applyFill="1" applyBorder="1" applyAlignment="1">
      <alignment horizontal="right"/>
    </xf>
    <xf numFmtId="164" fontId="4" fillId="0" borderId="61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3" fillId="0" borderId="16" xfId="0" applyNumberFormat="1" applyFont="1" applyFill="1" applyBorder="1" applyAlignment="1">
      <alignment horizontal="left" vertical="top" wrapText="1" indent="1" readingOrder="1"/>
    </xf>
    <xf numFmtId="165" fontId="1" fillId="0" borderId="16" xfId="0" applyNumberFormat="1" applyFont="1" applyFill="1" applyBorder="1" applyAlignment="1">
      <alignment horizontal="right"/>
    </xf>
    <xf numFmtId="0" fontId="3" fillId="0" borderId="69" xfId="0" applyNumberFormat="1" applyFont="1" applyFill="1" applyBorder="1" applyAlignment="1">
      <alignment horizontal="left" vertical="top" wrapText="1" indent="1" readingOrder="1"/>
    </xf>
    <xf numFmtId="165" fontId="1" fillId="0" borderId="69" xfId="0" applyNumberFormat="1" applyFont="1" applyFill="1" applyBorder="1" applyAlignment="1">
      <alignment horizontal="right"/>
    </xf>
    <xf numFmtId="165" fontId="1" fillId="0" borderId="7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164" fontId="3" fillId="0" borderId="50" xfId="0" applyNumberFormat="1" applyFont="1" applyFill="1" applyBorder="1" applyAlignment="1">
      <alignment horizontal="right" vertical="top" wrapText="1" readingOrder="1"/>
    </xf>
    <xf numFmtId="0" fontId="6" fillId="0" borderId="47" xfId="0" applyNumberFormat="1" applyFont="1" applyFill="1" applyBorder="1" applyAlignment="1">
      <alignment vertical="top" wrapText="1"/>
    </xf>
    <xf numFmtId="0" fontId="3" fillId="0" borderId="30" xfId="0" applyNumberFormat="1" applyFont="1" applyFill="1" applyBorder="1" applyAlignment="1">
      <alignment horizontal="left" vertical="top" wrapText="1" indent="1" readingOrder="1"/>
    </xf>
    <xf numFmtId="0" fontId="8" fillId="0" borderId="11" xfId="0" applyNumberFormat="1" applyFont="1" applyFill="1" applyBorder="1" applyAlignment="1">
      <alignment horizontal="left" vertical="top" wrapText="1" indent="1"/>
    </xf>
    <xf numFmtId="0" fontId="8" fillId="0" borderId="47" xfId="0" applyNumberFormat="1" applyFont="1" applyFill="1" applyBorder="1" applyAlignment="1">
      <alignment horizontal="left" vertical="top" wrapText="1" indent="1"/>
    </xf>
    <xf numFmtId="164" fontId="2" fillId="0" borderId="52" xfId="0" applyNumberFormat="1" applyFont="1" applyFill="1" applyBorder="1" applyAlignment="1">
      <alignment horizontal="right" vertical="top" wrapText="1" readingOrder="1"/>
    </xf>
    <xf numFmtId="0" fontId="6" fillId="0" borderId="49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3" borderId="10" xfId="0" applyNumberFormat="1" applyFont="1" applyFill="1" applyBorder="1" applyAlignment="1">
      <alignment horizontal="center" vertical="center" wrapText="1" readingOrder="1"/>
    </xf>
    <xf numFmtId="0" fontId="8" fillId="3" borderId="9" xfId="0" applyNumberFormat="1" applyFont="1" applyFill="1" applyBorder="1" applyAlignment="1">
      <alignment vertical="center" wrapText="1"/>
    </xf>
    <xf numFmtId="0" fontId="2" fillId="0" borderId="28" xfId="0" applyNumberFormat="1" applyFont="1" applyFill="1" applyBorder="1" applyAlignment="1">
      <alignment vertical="top" wrapText="1" readingOrder="1"/>
    </xf>
    <xf numFmtId="0" fontId="8" fillId="0" borderId="14" xfId="0" applyNumberFormat="1" applyFont="1" applyFill="1" applyBorder="1" applyAlignment="1">
      <alignment vertical="top" wrapText="1"/>
    </xf>
    <xf numFmtId="0" fontId="8" fillId="0" borderId="49" xfId="0" applyNumberFormat="1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0" fontId="7" fillId="3" borderId="3" xfId="0" applyNumberFormat="1" applyFont="1" applyFill="1" applyBorder="1" applyAlignment="1">
      <alignment horizontal="right" vertical="center" wrapText="1" readingOrder="1"/>
    </xf>
    <xf numFmtId="164" fontId="2" fillId="0" borderId="14" xfId="0" applyNumberFormat="1" applyFont="1" applyFill="1" applyBorder="1" applyAlignment="1">
      <alignment horizontal="right" vertical="top" wrapText="1" readingOrder="1"/>
    </xf>
    <xf numFmtId="0" fontId="6" fillId="0" borderId="14" xfId="0" applyNumberFormat="1" applyFont="1" applyFill="1" applyBorder="1" applyAlignment="1">
      <alignment vertical="top" wrapText="1"/>
    </xf>
    <xf numFmtId="0" fontId="6" fillId="0" borderId="29" xfId="0" applyNumberFormat="1" applyFont="1" applyFill="1" applyBorder="1" applyAlignment="1">
      <alignment vertical="top" wrapText="1"/>
    </xf>
    <xf numFmtId="0" fontId="2" fillId="3" borderId="15" xfId="0" applyNumberFormat="1" applyFont="1" applyFill="1" applyBorder="1" applyAlignment="1">
      <alignment horizontal="center" vertical="top" wrapText="1" readingOrder="1"/>
    </xf>
    <xf numFmtId="0" fontId="2" fillId="3" borderId="16" xfId="0" applyNumberFormat="1" applyFont="1" applyFill="1" applyBorder="1" applyAlignment="1">
      <alignment horizontal="center" vertical="top" wrapText="1" readingOrder="1"/>
    </xf>
    <xf numFmtId="0" fontId="2" fillId="3" borderId="17" xfId="0" applyNumberFormat="1" applyFont="1" applyFill="1" applyBorder="1" applyAlignment="1">
      <alignment horizontal="center" vertical="top" wrapText="1" readingOrder="1"/>
    </xf>
    <xf numFmtId="0" fontId="2" fillId="3" borderId="21" xfId="0" applyNumberFormat="1" applyFont="1" applyFill="1" applyBorder="1" applyAlignment="1">
      <alignment horizontal="center" vertical="top" wrapText="1" readingOrder="1"/>
    </xf>
    <xf numFmtId="0" fontId="2" fillId="3" borderId="7" xfId="0" applyNumberFormat="1" applyFont="1" applyFill="1" applyBorder="1" applyAlignment="1">
      <alignment horizontal="center" vertical="top" wrapText="1" readingOrder="1"/>
    </xf>
    <xf numFmtId="0" fontId="2" fillId="3" borderId="8" xfId="0" applyNumberFormat="1" applyFont="1" applyFill="1" applyBorder="1" applyAlignment="1">
      <alignment horizontal="center" vertical="top" wrapText="1" readingOrder="1"/>
    </xf>
    <xf numFmtId="0" fontId="2" fillId="3" borderId="18" xfId="0" applyNumberFormat="1" applyFont="1" applyFill="1" applyBorder="1" applyAlignment="1">
      <alignment horizontal="center" vertical="top" wrapText="1" readingOrder="1"/>
    </xf>
    <xf numFmtId="0" fontId="2" fillId="3" borderId="19" xfId="0" applyNumberFormat="1" applyFont="1" applyFill="1" applyBorder="1" applyAlignment="1">
      <alignment horizontal="center" vertical="center" wrapText="1" readingOrder="1"/>
    </xf>
    <xf numFmtId="0" fontId="2" fillId="3" borderId="16" xfId="0" applyNumberFormat="1" applyFont="1" applyFill="1" applyBorder="1" applyAlignment="1">
      <alignment horizontal="center" vertical="center" wrapText="1" readingOrder="1"/>
    </xf>
    <xf numFmtId="0" fontId="2" fillId="3" borderId="20" xfId="0" applyNumberFormat="1" applyFont="1" applyFill="1" applyBorder="1" applyAlignment="1">
      <alignment horizontal="center" vertical="center" wrapText="1" readingOrder="1"/>
    </xf>
    <xf numFmtId="0" fontId="2" fillId="3" borderId="6" xfId="0" applyNumberFormat="1" applyFont="1" applyFill="1" applyBorder="1" applyAlignment="1">
      <alignment horizontal="center" vertical="center" wrapText="1" readingOrder="1"/>
    </xf>
    <xf numFmtId="0" fontId="2" fillId="3" borderId="7" xfId="0" applyNumberFormat="1" applyFont="1" applyFill="1" applyBorder="1" applyAlignment="1">
      <alignment horizontal="center" vertical="center" wrapText="1" readingOrder="1"/>
    </xf>
    <xf numFmtId="0" fontId="2" fillId="3" borderId="22" xfId="0" applyNumberFormat="1" applyFont="1" applyFill="1" applyBorder="1" applyAlignment="1">
      <alignment horizontal="center" vertical="center" wrapText="1" readingOrder="1"/>
    </xf>
    <xf numFmtId="0" fontId="2" fillId="3" borderId="26" xfId="0" applyNumberFormat="1" applyFont="1" applyFill="1" applyBorder="1" applyAlignment="1">
      <alignment horizontal="left" vertical="top" wrapText="1" readingOrder="1"/>
    </xf>
    <xf numFmtId="0" fontId="2" fillId="3" borderId="2" xfId="0" applyNumberFormat="1" applyFont="1" applyFill="1" applyBorder="1" applyAlignment="1">
      <alignment horizontal="left" vertical="top" wrapText="1" readingOrder="1"/>
    </xf>
    <xf numFmtId="0" fontId="2" fillId="3" borderId="3" xfId="0" applyNumberFormat="1" applyFont="1" applyFill="1" applyBorder="1" applyAlignment="1">
      <alignment horizontal="left" vertical="top" wrapText="1" readingOrder="1"/>
    </xf>
    <xf numFmtId="165" fontId="2" fillId="3" borderId="2" xfId="0" applyNumberFormat="1" applyFont="1" applyFill="1" applyBorder="1" applyAlignment="1">
      <alignment horizontal="right" vertical="center" wrapText="1" readingOrder="1"/>
    </xf>
    <xf numFmtId="0" fontId="2" fillId="3" borderId="2" xfId="0" applyNumberFormat="1" applyFont="1" applyFill="1" applyBorder="1" applyAlignment="1">
      <alignment horizontal="right" vertical="center" wrapText="1" readingOrder="1"/>
    </xf>
    <xf numFmtId="0" fontId="2" fillId="3" borderId="27" xfId="0" applyNumberFormat="1" applyFont="1" applyFill="1" applyBorder="1" applyAlignment="1">
      <alignment horizontal="right" vertical="center" wrapText="1" readingOrder="1"/>
    </xf>
    <xf numFmtId="164" fontId="3" fillId="0" borderId="11" xfId="0" applyNumberFormat="1" applyFont="1" applyFill="1" applyBorder="1" applyAlignment="1">
      <alignment horizontal="right" vertical="top" wrapText="1" readingOrder="1"/>
    </xf>
    <xf numFmtId="0" fontId="6" fillId="0" borderId="11" xfId="0" applyNumberFormat="1" applyFont="1" applyFill="1" applyBorder="1" applyAlignment="1">
      <alignment vertical="top" wrapText="1"/>
    </xf>
    <xf numFmtId="0" fontId="6" fillId="0" borderId="31" xfId="0" applyNumberFormat="1" applyFont="1" applyFill="1" applyBorder="1" applyAlignment="1">
      <alignment vertical="top" wrapText="1"/>
    </xf>
    <xf numFmtId="0" fontId="3" fillId="0" borderId="32" xfId="0" applyNumberFormat="1" applyFont="1" applyFill="1" applyBorder="1" applyAlignment="1">
      <alignment horizontal="left" vertical="top" wrapText="1" indent="1" readingOrder="1"/>
    </xf>
    <xf numFmtId="0" fontId="3" fillId="0" borderId="11" xfId="0" applyNumberFormat="1" applyFont="1" applyFill="1" applyBorder="1" applyAlignment="1">
      <alignment horizontal="left" vertical="top" wrapText="1" indent="1" readingOrder="1"/>
    </xf>
    <xf numFmtId="0" fontId="3" fillId="0" borderId="47" xfId="0" applyNumberFormat="1" applyFont="1" applyFill="1" applyBorder="1" applyAlignment="1">
      <alignment horizontal="left" vertical="top" wrapText="1" indent="1" readingOrder="1"/>
    </xf>
    <xf numFmtId="0" fontId="6" fillId="0" borderId="50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vertical="top" wrapText="1" readingOrder="1"/>
    </xf>
    <xf numFmtId="0" fontId="8" fillId="0" borderId="11" xfId="0" applyNumberFormat="1" applyFont="1" applyFill="1" applyBorder="1" applyAlignment="1">
      <alignment vertical="top" wrapText="1"/>
    </xf>
    <xf numFmtId="0" fontId="8" fillId="0" borderId="47" xfId="0" applyNumberFormat="1" applyFont="1" applyFill="1" applyBorder="1" applyAlignment="1">
      <alignment vertical="top" wrapText="1"/>
    </xf>
    <xf numFmtId="165" fontId="2" fillId="0" borderId="52" xfId="0" applyNumberFormat="1" applyFont="1" applyFill="1" applyBorder="1" applyAlignment="1">
      <alignment horizontal="right" vertical="top" wrapText="1" readingOrder="1"/>
    </xf>
    <xf numFmtId="164" fontId="3" fillId="0" borderId="53" xfId="0" applyNumberFormat="1" applyFont="1" applyFill="1" applyBorder="1" applyAlignment="1">
      <alignment horizontal="right" vertical="top" wrapText="1" readingOrder="1"/>
    </xf>
    <xf numFmtId="0" fontId="6" fillId="0" borderId="48" xfId="0" applyNumberFormat="1" applyFont="1" applyFill="1" applyBorder="1" applyAlignment="1">
      <alignment vertical="top" wrapText="1"/>
    </xf>
    <xf numFmtId="164" fontId="3" fillId="0" borderId="13" xfId="0" applyNumberFormat="1" applyFont="1" applyFill="1" applyBorder="1" applyAlignment="1">
      <alignment horizontal="right" vertical="top" wrapText="1" readingOrder="1"/>
    </xf>
    <xf numFmtId="0" fontId="6" fillId="0" borderId="13" xfId="0" applyNumberFormat="1" applyFont="1" applyFill="1" applyBorder="1" applyAlignment="1">
      <alignment vertical="top" wrapText="1"/>
    </xf>
    <xf numFmtId="0" fontId="6" fillId="0" borderId="33" xfId="0" applyNumberFormat="1" applyFont="1" applyFill="1" applyBorder="1" applyAlignment="1">
      <alignment vertical="top" wrapText="1"/>
    </xf>
    <xf numFmtId="165" fontId="3" fillId="0" borderId="50" xfId="0" applyNumberFormat="1" applyFont="1" applyFill="1" applyBorder="1" applyAlignment="1">
      <alignment horizontal="right" vertical="top" wrapText="1" readingOrder="1"/>
    </xf>
    <xf numFmtId="165" fontId="6" fillId="0" borderId="47" xfId="0" applyNumberFormat="1" applyFont="1" applyFill="1" applyBorder="1" applyAlignment="1">
      <alignment vertical="top" wrapText="1"/>
    </xf>
    <xf numFmtId="165" fontId="3" fillId="0" borderId="11" xfId="0" applyNumberFormat="1" applyFont="1" applyFill="1" applyBorder="1" applyAlignment="1">
      <alignment horizontal="center" vertical="top" wrapText="1" readingOrder="1"/>
    </xf>
    <xf numFmtId="165" fontId="3" fillId="0" borderId="31" xfId="0" applyNumberFormat="1" applyFont="1" applyFill="1" applyBorder="1" applyAlignment="1">
      <alignment horizontal="center" vertical="top" wrapText="1" readingOrder="1"/>
    </xf>
    <xf numFmtId="164" fontId="3" fillId="0" borderId="50" xfId="0" applyNumberFormat="1" applyFont="1" applyFill="1" applyBorder="1" applyAlignment="1">
      <alignment horizontal="center" vertical="top" wrapText="1" readingOrder="1"/>
    </xf>
    <xf numFmtId="164" fontId="3" fillId="0" borderId="47" xfId="0" applyNumberFormat="1" applyFont="1" applyFill="1" applyBorder="1" applyAlignment="1">
      <alignment horizontal="center" vertical="top" wrapText="1" readingOrder="1"/>
    </xf>
    <xf numFmtId="164" fontId="3" fillId="0" borderId="53" xfId="0" applyNumberFormat="1" applyFont="1" applyFill="1" applyBorder="1" applyAlignment="1">
      <alignment horizontal="center" vertical="top" wrapText="1" readingOrder="1"/>
    </xf>
    <xf numFmtId="164" fontId="3" fillId="0" borderId="48" xfId="0" applyNumberFormat="1" applyFont="1" applyFill="1" applyBorder="1" applyAlignment="1">
      <alignment horizontal="center" vertical="top" wrapText="1" readingOrder="1"/>
    </xf>
    <xf numFmtId="164" fontId="3" fillId="0" borderId="52" xfId="0" applyNumberFormat="1" applyFont="1" applyFill="1" applyBorder="1" applyAlignment="1">
      <alignment horizontal="center" vertical="top" wrapText="1" readingOrder="1"/>
    </xf>
    <xf numFmtId="164" fontId="3" fillId="0" borderId="49" xfId="0" applyNumberFormat="1" applyFont="1" applyFill="1" applyBorder="1" applyAlignment="1">
      <alignment horizontal="center" vertical="top" wrapText="1" readingOrder="1"/>
    </xf>
    <xf numFmtId="0" fontId="2" fillId="0" borderId="11" xfId="0" applyNumberFormat="1" applyFont="1" applyFill="1" applyBorder="1" applyAlignment="1">
      <alignment horizontal="left" vertical="top" wrapText="1" indent="1" readingOrder="1"/>
    </xf>
    <xf numFmtId="0" fontId="2" fillId="0" borderId="47" xfId="0" applyNumberFormat="1" applyFont="1" applyFill="1" applyBorder="1" applyAlignment="1">
      <alignment horizontal="left" vertical="top" wrapText="1" indent="1" readingOrder="1"/>
    </xf>
    <xf numFmtId="164" fontId="2" fillId="0" borderId="50" xfId="0" applyNumberFormat="1" applyFont="1" applyFill="1" applyBorder="1" applyAlignment="1">
      <alignment horizontal="center" vertical="top" wrapText="1" readingOrder="1"/>
    </xf>
    <xf numFmtId="164" fontId="2" fillId="0" borderId="47" xfId="0" applyNumberFormat="1" applyFont="1" applyFill="1" applyBorder="1" applyAlignment="1">
      <alignment horizontal="center" vertical="top" wrapText="1" readingOrder="1"/>
    </xf>
    <xf numFmtId="164" fontId="3" fillId="0" borderId="4" xfId="0" applyNumberFormat="1" applyFont="1" applyFill="1" applyBorder="1" applyAlignment="1">
      <alignment horizontal="center" vertical="top" wrapText="1" readingOrder="1"/>
    </xf>
    <xf numFmtId="164" fontId="3" fillId="0" borderId="5" xfId="0" applyNumberFormat="1" applyFont="1" applyFill="1" applyBorder="1" applyAlignment="1">
      <alignment horizontal="center" vertical="top" wrapText="1" readingOrder="1"/>
    </xf>
    <xf numFmtId="0" fontId="6" fillId="0" borderId="11" xfId="0" applyFont="1" applyFill="1" applyBorder="1" applyAlignment="1">
      <alignment horizontal="left" indent="1"/>
    </xf>
    <xf numFmtId="0" fontId="6" fillId="0" borderId="47" xfId="0" applyFont="1" applyFill="1" applyBorder="1" applyAlignment="1">
      <alignment horizontal="left" indent="1"/>
    </xf>
    <xf numFmtId="165" fontId="2" fillId="0" borderId="50" xfId="0" applyNumberFormat="1" applyFont="1" applyFill="1" applyBorder="1" applyAlignment="1">
      <alignment horizontal="right" vertical="top" wrapText="1" readingOrder="1"/>
    </xf>
    <xf numFmtId="164" fontId="2" fillId="0" borderId="11" xfId="0" applyNumberFormat="1" applyFont="1" applyFill="1" applyBorder="1" applyAlignment="1">
      <alignment horizontal="right" vertical="top" wrapText="1" readingOrder="1"/>
    </xf>
    <xf numFmtId="0" fontId="6" fillId="0" borderId="51" xfId="0" applyNumberFormat="1" applyFont="1" applyFill="1" applyBorder="1" applyAlignment="1">
      <alignment vertical="top" wrapText="1"/>
    </xf>
    <xf numFmtId="165" fontId="3" fillId="0" borderId="11" xfId="0" applyNumberFormat="1" applyFont="1" applyFill="1" applyBorder="1" applyAlignment="1">
      <alignment horizontal="right" vertical="top" wrapText="1" readingOrder="1"/>
    </xf>
    <xf numFmtId="165" fontId="6" fillId="0" borderId="11" xfId="0" applyNumberFormat="1" applyFont="1" applyFill="1" applyBorder="1" applyAlignment="1">
      <alignment vertical="top" wrapText="1"/>
    </xf>
    <xf numFmtId="165" fontId="6" fillId="0" borderId="31" xfId="0" applyNumberFormat="1" applyFont="1" applyFill="1" applyBorder="1" applyAlignment="1">
      <alignment vertical="top" wrapText="1"/>
    </xf>
    <xf numFmtId="164" fontId="2" fillId="0" borderId="50" xfId="0" applyNumberFormat="1" applyFont="1" applyFill="1" applyBorder="1" applyAlignment="1">
      <alignment horizontal="right" vertical="top" wrapText="1" readingOrder="1"/>
    </xf>
    <xf numFmtId="165" fontId="3" fillId="0" borderId="53" xfId="0" applyNumberFormat="1" applyFont="1" applyFill="1" applyBorder="1" applyAlignment="1">
      <alignment horizontal="center" vertical="top" wrapText="1" readingOrder="1"/>
    </xf>
    <xf numFmtId="165" fontId="3" fillId="0" borderId="48" xfId="0" applyNumberFormat="1" applyFont="1" applyFill="1" applyBorder="1" applyAlignment="1">
      <alignment horizontal="center" vertical="top" wrapText="1" readingOrder="1"/>
    </xf>
    <xf numFmtId="165" fontId="3" fillId="0" borderId="4" xfId="0" applyNumberFormat="1" applyFont="1" applyFill="1" applyBorder="1" applyAlignment="1">
      <alignment horizontal="center" vertical="top" wrapText="1" readingOrder="1"/>
    </xf>
    <xf numFmtId="165" fontId="3" fillId="0" borderId="5" xfId="0" applyNumberFormat="1" applyFont="1" applyFill="1" applyBorder="1" applyAlignment="1">
      <alignment horizontal="center" vertical="top" wrapText="1" readingOrder="1"/>
    </xf>
    <xf numFmtId="165" fontId="3" fillId="0" borderId="52" xfId="0" applyNumberFormat="1" applyFont="1" applyFill="1" applyBorder="1" applyAlignment="1">
      <alignment horizontal="center" vertical="top" wrapText="1" readingOrder="1"/>
    </xf>
    <xf numFmtId="165" fontId="3" fillId="0" borderId="49" xfId="0" applyNumberFormat="1" applyFont="1" applyFill="1" applyBorder="1" applyAlignment="1">
      <alignment horizontal="center" vertical="top" wrapText="1" readingOrder="1"/>
    </xf>
    <xf numFmtId="164" fontId="4" fillId="0" borderId="23" xfId="0" applyNumberFormat="1" applyFont="1" applyFill="1" applyBorder="1" applyAlignment="1">
      <alignment horizontal="right" vertical="top" wrapText="1" readingOrder="1"/>
    </xf>
    <xf numFmtId="0" fontId="1" fillId="0" borderId="24" xfId="0" applyNumberFormat="1" applyFont="1" applyFill="1" applyBorder="1" applyAlignment="1">
      <alignment vertical="top" wrapText="1"/>
    </xf>
    <xf numFmtId="0" fontId="1" fillId="0" borderId="25" xfId="0" applyNumberFormat="1" applyFont="1" applyFill="1" applyBorder="1" applyAlignment="1">
      <alignment vertical="top" wrapText="1"/>
    </xf>
    <xf numFmtId="0" fontId="3" fillId="0" borderId="35" xfId="0" applyNumberFormat="1" applyFont="1" applyFill="1" applyBorder="1" applyAlignment="1">
      <alignment horizontal="left" vertical="top" wrapText="1" indent="1" readingOrder="1"/>
    </xf>
    <xf numFmtId="0" fontId="8" fillId="0" borderId="13" xfId="0" applyNumberFormat="1" applyFont="1" applyFill="1" applyBorder="1" applyAlignment="1">
      <alignment horizontal="left" vertical="top" wrapText="1" indent="1"/>
    </xf>
    <xf numFmtId="0" fontId="8" fillId="0" borderId="48" xfId="0" applyNumberFormat="1" applyFont="1" applyFill="1" applyBorder="1" applyAlignment="1">
      <alignment horizontal="left" vertical="top" wrapText="1" indent="1"/>
    </xf>
    <xf numFmtId="164" fontId="2" fillId="0" borderId="13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36" xfId="0" applyNumberFormat="1" applyFont="1" applyFill="1" applyBorder="1" applyAlignment="1">
      <alignment horizontal="left" vertical="top" wrapText="1" indent="1" readingOrder="1"/>
    </xf>
    <xf numFmtId="0" fontId="6" fillId="0" borderId="53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left" vertical="top" wrapText="1" indent="1" readingOrder="1"/>
    </xf>
    <xf numFmtId="0" fontId="8" fillId="0" borderId="38" xfId="0" applyNumberFormat="1" applyFont="1" applyFill="1" applyBorder="1" applyAlignment="1">
      <alignment horizontal="left" vertical="top" wrapText="1" indent="1"/>
    </xf>
    <xf numFmtId="0" fontId="8" fillId="0" borderId="46" xfId="0" applyNumberFormat="1" applyFont="1" applyFill="1" applyBorder="1" applyAlignment="1">
      <alignment horizontal="left" vertical="top" wrapText="1" indent="1"/>
    </xf>
    <xf numFmtId="164" fontId="2" fillId="0" borderId="54" xfId="0" applyNumberFormat="1" applyFont="1" applyFill="1" applyBorder="1" applyAlignment="1">
      <alignment horizontal="right" vertical="top" wrapText="1" readingOrder="1"/>
    </xf>
    <xf numFmtId="0" fontId="8" fillId="0" borderId="55" xfId="0" applyNumberFormat="1" applyFont="1" applyFill="1" applyBorder="1" applyAlignment="1">
      <alignment vertical="top" wrapText="1"/>
    </xf>
    <xf numFmtId="164" fontId="2" fillId="0" borderId="39" xfId="0" applyNumberFormat="1" applyFont="1" applyFill="1" applyBorder="1" applyAlignment="1">
      <alignment horizontal="right" vertical="top" wrapText="1" readingOrder="1"/>
    </xf>
    <xf numFmtId="0" fontId="8" fillId="0" borderId="39" xfId="0" applyNumberFormat="1" applyFont="1" applyFill="1" applyBorder="1" applyAlignment="1">
      <alignment vertical="top" wrapText="1"/>
    </xf>
    <xf numFmtId="0" fontId="8" fillId="0" borderId="40" xfId="0" applyNumberFormat="1" applyFont="1" applyFill="1" applyBorder="1" applyAlignment="1">
      <alignment vertical="top" wrapText="1"/>
    </xf>
    <xf numFmtId="165" fontId="10" fillId="0" borderId="4" xfId="0" applyNumberFormat="1" applyFont="1" applyFill="1" applyBorder="1" applyAlignment="1">
      <alignment horizontal="right"/>
    </xf>
    <xf numFmtId="165" fontId="10" fillId="0" borderId="5" xfId="0" applyNumberFormat="1" applyFont="1" applyFill="1" applyBorder="1" applyAlignment="1">
      <alignment horizontal="right"/>
    </xf>
    <xf numFmtId="0" fontId="4" fillId="0" borderId="23" xfId="0" applyNumberFormat="1" applyFont="1" applyFill="1" applyBorder="1" applyAlignment="1">
      <alignment vertical="top" wrapText="1" readingOrder="1"/>
    </xf>
    <xf numFmtId="0" fontId="2" fillId="3" borderId="15" xfId="0" applyNumberFormat="1" applyFont="1" applyFill="1" applyBorder="1" applyAlignment="1">
      <alignment horizontal="center" vertical="center" wrapText="1" readingOrder="1"/>
    </xf>
    <xf numFmtId="0" fontId="2" fillId="3" borderId="17" xfId="0" applyNumberFormat="1" applyFont="1" applyFill="1" applyBorder="1" applyAlignment="1">
      <alignment horizontal="center" vertical="center" wrapText="1" readingOrder="1"/>
    </xf>
    <xf numFmtId="0" fontId="2" fillId="3" borderId="21" xfId="0" applyNumberFormat="1" applyFont="1" applyFill="1" applyBorder="1" applyAlignment="1">
      <alignment horizontal="center" vertical="center" wrapText="1" readingOrder="1"/>
    </xf>
    <xf numFmtId="0" fontId="2" fillId="3" borderId="8" xfId="0" applyNumberFormat="1" applyFont="1" applyFill="1" applyBorder="1" applyAlignment="1">
      <alignment horizontal="center" vertical="center" wrapText="1" readingOrder="1"/>
    </xf>
    <xf numFmtId="165" fontId="11" fillId="3" borderId="1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0" fontId="3" fillId="0" borderId="68" xfId="0" applyNumberFormat="1" applyFont="1" applyFill="1" applyBorder="1" applyAlignment="1">
      <alignment horizontal="left" vertical="top" wrapText="1" indent="1" readingOrder="1"/>
    </xf>
    <xf numFmtId="0" fontId="3" fillId="0" borderId="13" xfId="0" applyNumberFormat="1" applyFont="1" applyFill="1" applyBorder="1" applyAlignment="1">
      <alignment horizontal="left" vertical="top" wrapText="1" indent="1" readingOrder="1"/>
    </xf>
    <xf numFmtId="0" fontId="3" fillId="0" borderId="48" xfId="0" applyNumberFormat="1" applyFont="1" applyFill="1" applyBorder="1" applyAlignment="1">
      <alignment horizontal="left" vertical="top" wrapText="1" indent="1" readingOrder="1"/>
    </xf>
    <xf numFmtId="0" fontId="2" fillId="0" borderId="32" xfId="0" applyNumberFormat="1" applyFont="1" applyFill="1" applyBorder="1" applyAlignment="1">
      <alignment vertical="top" wrapText="1" readingOrder="1"/>
    </xf>
    <xf numFmtId="0" fontId="2" fillId="0" borderId="11" xfId="0" applyNumberFormat="1" applyFont="1" applyFill="1" applyBorder="1" applyAlignment="1">
      <alignment vertical="top" wrapText="1" readingOrder="1"/>
    </xf>
    <xf numFmtId="0" fontId="2" fillId="0" borderId="47" xfId="0" applyNumberFormat="1" applyFont="1" applyFill="1" applyBorder="1" applyAlignment="1">
      <alignment vertical="top" wrapText="1" readingOrder="1"/>
    </xf>
    <xf numFmtId="165" fontId="12" fillId="0" borderId="4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left" indent="1"/>
    </xf>
    <xf numFmtId="164" fontId="11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5" fontId="1" fillId="0" borderId="52" xfId="0" applyNumberFormat="1" applyFont="1" applyFill="1" applyBorder="1" applyAlignment="1">
      <alignment horizontal="right"/>
    </xf>
    <xf numFmtId="165" fontId="1" fillId="0" borderId="49" xfId="0" applyNumberFormat="1" applyFont="1" applyFill="1" applyBorder="1" applyAlignment="1">
      <alignment horizontal="right"/>
    </xf>
    <xf numFmtId="164" fontId="9" fillId="0" borderId="57" xfId="0" applyNumberFormat="1" applyFont="1" applyFill="1" applyBorder="1" applyAlignment="1">
      <alignment vertical="top" wrapText="1" readingOrder="1"/>
    </xf>
    <xf numFmtId="0" fontId="10" fillId="0" borderId="47" xfId="0" applyNumberFormat="1" applyFont="1" applyFill="1" applyBorder="1" applyAlignment="1">
      <alignment vertical="top" wrapText="1"/>
    </xf>
    <xf numFmtId="165" fontId="11" fillId="0" borderId="50" xfId="0" applyNumberFormat="1" applyFont="1" applyFill="1" applyBorder="1" applyAlignment="1">
      <alignment horizontal="right"/>
    </xf>
    <xf numFmtId="0" fontId="11" fillId="0" borderId="47" xfId="0" applyFont="1" applyFill="1" applyBorder="1" applyAlignment="1">
      <alignment horizontal="right"/>
    </xf>
    <xf numFmtId="164" fontId="9" fillId="0" borderId="58" xfId="0" applyNumberFormat="1" applyFont="1" applyFill="1" applyBorder="1" applyAlignment="1">
      <alignment horizontal="right" vertical="top" wrapText="1" readingOrder="1"/>
    </xf>
    <xf numFmtId="164" fontId="9" fillId="0" borderId="47" xfId="0" applyNumberFormat="1" applyFont="1" applyFill="1" applyBorder="1" applyAlignment="1">
      <alignment horizontal="right" vertical="top" wrapText="1" readingOrder="1"/>
    </xf>
    <xf numFmtId="164" fontId="9" fillId="0" borderId="57" xfId="0" applyNumberFormat="1" applyFont="1" applyFill="1" applyBorder="1" applyAlignment="1">
      <alignment horizontal="right" vertical="top" wrapText="1" readingOrder="1"/>
    </xf>
    <xf numFmtId="0" fontId="1" fillId="0" borderId="47" xfId="0" applyNumberFormat="1" applyFont="1" applyFill="1" applyBorder="1" applyAlignment="1">
      <alignment vertical="top" wrapText="1"/>
    </xf>
    <xf numFmtId="165" fontId="1" fillId="0" borderId="53" xfId="0" applyNumberFormat="1" applyFont="1" applyFill="1" applyBorder="1" applyAlignment="1">
      <alignment horizontal="right"/>
    </xf>
    <xf numFmtId="165" fontId="1" fillId="0" borderId="48" xfId="0" applyNumberFormat="1" applyFont="1" applyFill="1" applyBorder="1" applyAlignment="1">
      <alignment horizontal="right"/>
    </xf>
    <xf numFmtId="0" fontId="3" fillId="0" borderId="62" xfId="0" applyNumberFormat="1" applyFont="1" applyFill="1" applyBorder="1" applyAlignment="1">
      <alignment horizontal="left" vertical="top" wrapText="1" indent="1" readingOrder="1"/>
    </xf>
    <xf numFmtId="0" fontId="8" fillId="0" borderId="59" xfId="0" applyNumberFormat="1" applyFont="1" applyFill="1" applyBorder="1" applyAlignment="1">
      <alignment horizontal="left" vertical="top" wrapText="1" indent="1"/>
    </xf>
    <xf numFmtId="0" fontId="8" fillId="0" borderId="60" xfId="0" applyNumberFormat="1" applyFont="1" applyFill="1" applyBorder="1" applyAlignment="1">
      <alignment horizontal="left" vertical="top" wrapText="1" indent="1"/>
    </xf>
    <xf numFmtId="0" fontId="4" fillId="0" borderId="63" xfId="0" applyNumberFormat="1" applyFont="1" applyFill="1" applyBorder="1" applyAlignment="1">
      <alignment horizontal="center" vertical="top" wrapText="1" readingOrder="1"/>
    </xf>
    <xf numFmtId="0" fontId="4" fillId="0" borderId="64" xfId="0" applyNumberFormat="1" applyFont="1" applyFill="1" applyBorder="1" applyAlignment="1">
      <alignment horizontal="center" vertical="top" wrapText="1" readingOrder="1"/>
    </xf>
    <xf numFmtId="0" fontId="4" fillId="0" borderId="66" xfId="0" applyNumberFormat="1" applyFont="1" applyFill="1" applyBorder="1" applyAlignment="1">
      <alignment horizontal="center" vertical="top" wrapText="1" readingOrder="1"/>
    </xf>
    <xf numFmtId="165" fontId="11" fillId="0" borderId="64" xfId="0" applyNumberFormat="1" applyFont="1" applyFill="1" applyBorder="1" applyAlignment="1">
      <alignment horizontal="right"/>
    </xf>
    <xf numFmtId="0" fontId="11" fillId="0" borderId="66" xfId="0" applyFont="1" applyFill="1" applyBorder="1" applyAlignment="1">
      <alignment horizontal="right"/>
    </xf>
    <xf numFmtId="0" fontId="2" fillId="3" borderId="18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197</xdr:row>
      <xdr:rowOff>0</xdr:rowOff>
    </xdr:from>
    <xdr:to>
      <xdr:col>7</xdr:col>
      <xdr:colOff>628650</xdr:colOff>
      <xdr:row>199</xdr:row>
      <xdr:rowOff>38100</xdr:rowOff>
    </xdr:to>
    <xdr:sp macro="" textlink="">
      <xdr:nvSpPr>
        <xdr:cNvPr id="8" name="CuadroTexto 7"/>
        <xdr:cNvSpPr txBox="1"/>
      </xdr:nvSpPr>
      <xdr:spPr>
        <a:xfrm>
          <a:off x="3162300" y="23526750"/>
          <a:ext cx="23431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295275</xdr:colOff>
      <xdr:row>196</xdr:row>
      <xdr:rowOff>180975</xdr:rowOff>
    </xdr:from>
    <xdr:to>
      <xdr:col>12</xdr:col>
      <xdr:colOff>419100</xdr:colOff>
      <xdr:row>196</xdr:row>
      <xdr:rowOff>180975</xdr:rowOff>
    </xdr:to>
    <xdr:cxnSp macro="">
      <xdr:nvCxnSpPr>
        <xdr:cNvPr id="10" name="Conector recto 9"/>
        <xdr:cNvCxnSpPr/>
      </xdr:nvCxnSpPr>
      <xdr:spPr>
        <a:xfrm>
          <a:off x="6124575" y="23517225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196</xdr:row>
      <xdr:rowOff>180975</xdr:rowOff>
    </xdr:from>
    <xdr:to>
      <xdr:col>7</xdr:col>
      <xdr:colOff>504825</xdr:colOff>
      <xdr:row>196</xdr:row>
      <xdr:rowOff>180975</xdr:rowOff>
    </xdr:to>
    <xdr:cxnSp macro="">
      <xdr:nvCxnSpPr>
        <xdr:cNvPr id="11" name="Conector recto 10"/>
        <xdr:cNvCxnSpPr/>
      </xdr:nvCxnSpPr>
      <xdr:spPr>
        <a:xfrm>
          <a:off x="3343275" y="23517225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196</xdr:row>
      <xdr:rowOff>190499</xdr:rowOff>
    </xdr:from>
    <xdr:to>
      <xdr:col>12</xdr:col>
      <xdr:colOff>819150</xdr:colOff>
      <xdr:row>200</xdr:row>
      <xdr:rowOff>9524</xdr:rowOff>
    </xdr:to>
    <xdr:sp macro="" textlink="">
      <xdr:nvSpPr>
        <xdr:cNvPr id="12" name="CuadroTexto 11"/>
        <xdr:cNvSpPr txBox="1"/>
      </xdr:nvSpPr>
      <xdr:spPr>
        <a:xfrm>
          <a:off x="5838825" y="23526749"/>
          <a:ext cx="27241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182631</xdr:colOff>
      <xdr:row>196</xdr:row>
      <xdr:rowOff>173933</xdr:rowOff>
    </xdr:from>
    <xdr:to>
      <xdr:col>3</xdr:col>
      <xdr:colOff>1954696</xdr:colOff>
      <xdr:row>199</xdr:row>
      <xdr:rowOff>157368</xdr:rowOff>
    </xdr:to>
    <xdr:sp macro="" textlink="">
      <xdr:nvSpPr>
        <xdr:cNvPr id="13" name="CuadroTexto 12"/>
        <xdr:cNvSpPr txBox="1"/>
      </xdr:nvSpPr>
      <xdr:spPr>
        <a:xfrm>
          <a:off x="248892" y="34405955"/>
          <a:ext cx="2716282" cy="554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463825</xdr:colOff>
      <xdr:row>196</xdr:row>
      <xdr:rowOff>173934</xdr:rowOff>
    </xdr:from>
    <xdr:to>
      <xdr:col>3</xdr:col>
      <xdr:colOff>1675571</xdr:colOff>
      <xdr:row>196</xdr:row>
      <xdr:rowOff>173934</xdr:rowOff>
    </xdr:to>
    <xdr:cxnSp macro="">
      <xdr:nvCxnSpPr>
        <xdr:cNvPr id="18" name="Conector recto 17"/>
        <xdr:cNvCxnSpPr/>
      </xdr:nvCxnSpPr>
      <xdr:spPr>
        <a:xfrm>
          <a:off x="530086" y="34405956"/>
          <a:ext cx="215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showGridLines="0" tabSelected="1" view="pageBreakPreview" topLeftCell="A185" zoomScaleNormal="115" zoomScaleSheetLayoutView="100" workbookViewId="0">
      <selection activeCell="E189" sqref="E189:F189"/>
    </sheetView>
  </sheetViews>
  <sheetFormatPr baseColWidth="10" defaultRowHeight="15" x14ac:dyDescent="0.25"/>
  <cols>
    <col min="1" max="1" width="1" customWidth="1"/>
    <col min="2" max="2" width="14.140625" customWidth="1"/>
    <col min="3" max="3" width="0" hidden="1" customWidth="1"/>
    <col min="4" max="4" width="36.85546875" customWidth="1"/>
    <col min="5" max="5" width="6.140625" customWidth="1"/>
    <col min="6" max="6" width="8.7109375" customWidth="1"/>
    <col min="7" max="7" width="14.42578125" customWidth="1"/>
    <col min="8" max="8" width="14.7109375" customWidth="1"/>
    <col min="9" max="9" width="14.7109375" bestFit="1" customWidth="1"/>
    <col min="10" max="10" width="14.28515625" customWidth="1"/>
    <col min="11" max="12" width="0.140625" customWidth="1"/>
    <col min="13" max="13" width="14.5703125" customWidth="1"/>
    <col min="14" max="14" width="0.5703125" customWidth="1"/>
  </cols>
  <sheetData>
    <row r="1" spans="1:13" ht="104.25" customHeight="1" x14ac:dyDescent="0.25"/>
    <row r="2" spans="1:13" x14ac:dyDescent="0.25">
      <c r="C2" s="1"/>
      <c r="D2" s="91" t="s">
        <v>0</v>
      </c>
      <c r="E2" s="92"/>
      <c r="F2" s="92"/>
      <c r="G2" s="92"/>
      <c r="H2" s="92"/>
      <c r="I2" s="92"/>
      <c r="J2" s="92"/>
      <c r="K2" s="92"/>
    </row>
    <row r="3" spans="1:13" x14ac:dyDescent="0.25">
      <c r="C3" s="1"/>
      <c r="D3" s="91" t="s">
        <v>1</v>
      </c>
      <c r="E3" s="92"/>
      <c r="F3" s="92"/>
      <c r="G3" s="92"/>
      <c r="H3" s="92"/>
      <c r="I3" s="92"/>
      <c r="J3" s="92"/>
      <c r="K3" s="92"/>
    </row>
    <row r="4" spans="1:13" x14ac:dyDescent="0.25">
      <c r="C4" s="1"/>
      <c r="D4" s="93" t="s">
        <v>52</v>
      </c>
      <c r="E4" s="94"/>
      <c r="F4" s="94"/>
      <c r="G4" s="94"/>
      <c r="H4" s="94"/>
      <c r="I4" s="94"/>
      <c r="J4" s="94"/>
      <c r="K4" s="94"/>
    </row>
    <row r="5" spans="1:13" x14ac:dyDescent="0.25">
      <c r="C5" s="1"/>
      <c r="D5" s="93" t="s">
        <v>53</v>
      </c>
      <c r="E5" s="94"/>
      <c r="F5" s="94"/>
      <c r="G5" s="94"/>
      <c r="H5" s="94"/>
      <c r="I5" s="94"/>
      <c r="J5" s="94"/>
      <c r="K5" s="94"/>
    </row>
    <row r="6" spans="1:13" ht="17.100000000000001" customHeight="1" thickBot="1" x14ac:dyDescent="0.3">
      <c r="C6" s="1"/>
      <c r="D6" s="95" t="s">
        <v>2</v>
      </c>
      <c r="E6" s="92"/>
      <c r="F6" s="92"/>
      <c r="G6" s="92"/>
      <c r="H6" s="92"/>
      <c r="I6" s="92"/>
      <c r="J6" s="92"/>
      <c r="K6" s="92"/>
    </row>
    <row r="7" spans="1:13" ht="17.100000000000001" customHeight="1" x14ac:dyDescent="0.25">
      <c r="A7" s="106" t="s">
        <v>4</v>
      </c>
      <c r="B7" s="107"/>
      <c r="C7" s="107"/>
      <c r="D7" s="108"/>
      <c r="E7" s="112" t="s">
        <v>3</v>
      </c>
      <c r="F7" s="112"/>
      <c r="G7" s="112"/>
      <c r="H7" s="112"/>
      <c r="I7" s="112"/>
      <c r="J7" s="112"/>
      <c r="K7" s="113" t="s">
        <v>9</v>
      </c>
      <c r="L7" s="114"/>
      <c r="M7" s="115"/>
    </row>
    <row r="8" spans="1:13" ht="24.75" customHeight="1" x14ac:dyDescent="0.25">
      <c r="A8" s="109"/>
      <c r="B8" s="110"/>
      <c r="C8" s="110"/>
      <c r="D8" s="111"/>
      <c r="E8" s="96" t="s">
        <v>5</v>
      </c>
      <c r="F8" s="97"/>
      <c r="G8" s="5" t="s">
        <v>79</v>
      </c>
      <c r="H8" s="6" t="s">
        <v>6</v>
      </c>
      <c r="I8" s="6" t="s">
        <v>7</v>
      </c>
      <c r="J8" s="6" t="s">
        <v>8</v>
      </c>
      <c r="K8" s="116"/>
      <c r="L8" s="117"/>
      <c r="M8" s="118"/>
    </row>
    <row r="9" spans="1:13" x14ac:dyDescent="0.25">
      <c r="A9" s="119" t="s">
        <v>10</v>
      </c>
      <c r="B9" s="120"/>
      <c r="C9" s="120"/>
      <c r="D9" s="121"/>
      <c r="E9" s="101">
        <f>+E10+E18+E28+E38+E49+E59+E63+E72+E76</f>
        <v>508785468.61999995</v>
      </c>
      <c r="F9" s="102"/>
      <c r="G9" s="7">
        <f>+G10+G18+G28+G38+G49+G59+G63+G72+G76</f>
        <v>-12430377.100000001</v>
      </c>
      <c r="H9" s="7">
        <f>+H10+H18+H28+H38+H49+H59+H63+H72+H76</f>
        <v>496355091.51999998</v>
      </c>
      <c r="I9" s="7">
        <f>+I10+I18+I28+I38+I49+I59+I63+I72+I76</f>
        <v>102204596.87000002</v>
      </c>
      <c r="J9" s="7">
        <f>+J10+J18+J28+J38+J49+J59+J63+J72+J76</f>
        <v>91201634.860000029</v>
      </c>
      <c r="K9" s="122">
        <f>+K10+K18+M28+K38+K49+K59+K63+K72+K76</f>
        <v>394150494.64999992</v>
      </c>
      <c r="L9" s="123"/>
      <c r="M9" s="124"/>
    </row>
    <row r="10" spans="1:13" x14ac:dyDescent="0.25">
      <c r="A10" s="98" t="s">
        <v>81</v>
      </c>
      <c r="B10" s="99"/>
      <c r="C10" s="99"/>
      <c r="D10" s="100"/>
      <c r="E10" s="89">
        <v>324805586.11000001</v>
      </c>
      <c r="F10" s="90"/>
      <c r="G10" s="8">
        <v>-35550000</v>
      </c>
      <c r="H10" s="8">
        <f>+E10+G10</f>
        <v>289255586.11000001</v>
      </c>
      <c r="I10" s="8">
        <f>+I11+I12+I13+I14+I15+I16+I17</f>
        <v>58410063.260000005</v>
      </c>
      <c r="J10" s="8">
        <v>55890970.640000001</v>
      </c>
      <c r="K10" s="103">
        <f t="shared" ref="K10:K15" si="0">+H10-I10</f>
        <v>230845522.85000002</v>
      </c>
      <c r="L10" s="104"/>
      <c r="M10" s="105"/>
    </row>
    <row r="11" spans="1:13" ht="11.25" customHeight="1" x14ac:dyDescent="0.25">
      <c r="A11" s="86" t="s">
        <v>11</v>
      </c>
      <c r="B11" s="87"/>
      <c r="C11" s="87"/>
      <c r="D11" s="88"/>
      <c r="E11" s="84">
        <v>103593134.89</v>
      </c>
      <c r="F11" s="85"/>
      <c r="G11" s="9">
        <v>-6509943.7999999998</v>
      </c>
      <c r="H11" s="9">
        <v>97083191.090000004</v>
      </c>
      <c r="I11" s="9">
        <v>23156337.440000001</v>
      </c>
      <c r="J11" s="9">
        <v>23150186.210000001</v>
      </c>
      <c r="K11" s="125">
        <f t="shared" si="0"/>
        <v>73926853.650000006</v>
      </c>
      <c r="L11" s="126"/>
      <c r="M11" s="127"/>
    </row>
    <row r="12" spans="1:13" ht="10.5" customHeight="1" x14ac:dyDescent="0.25">
      <c r="A12" s="86" t="s">
        <v>12</v>
      </c>
      <c r="B12" s="87"/>
      <c r="C12" s="87"/>
      <c r="D12" s="88"/>
      <c r="E12" s="84">
        <v>2000000</v>
      </c>
      <c r="F12" s="85"/>
      <c r="G12" s="9">
        <v>720000</v>
      </c>
      <c r="H12" s="9">
        <v>2720000</v>
      </c>
      <c r="I12" s="9">
        <v>1905890.06</v>
      </c>
      <c r="J12" s="9">
        <v>648810.96</v>
      </c>
      <c r="K12" s="125">
        <f t="shared" si="0"/>
        <v>814109.94</v>
      </c>
      <c r="L12" s="126"/>
      <c r="M12" s="127"/>
    </row>
    <row r="13" spans="1:13" ht="10.5" customHeight="1" x14ac:dyDescent="0.25">
      <c r="A13" s="86" t="s">
        <v>13</v>
      </c>
      <c r="B13" s="87"/>
      <c r="C13" s="87"/>
      <c r="D13" s="88"/>
      <c r="E13" s="84">
        <v>56708836.530000001</v>
      </c>
      <c r="F13" s="85"/>
      <c r="G13" s="9">
        <v>-6681982.6699999999</v>
      </c>
      <c r="H13" s="9">
        <v>50026853.859999999</v>
      </c>
      <c r="I13" s="9">
        <v>1810793.12</v>
      </c>
      <c r="J13" s="9">
        <v>1787276.08</v>
      </c>
      <c r="K13" s="125">
        <f t="shared" si="0"/>
        <v>48216060.740000002</v>
      </c>
      <c r="L13" s="126"/>
      <c r="M13" s="127"/>
    </row>
    <row r="14" spans="1:13" ht="11.25" customHeight="1" x14ac:dyDescent="0.25">
      <c r="A14" s="86" t="s">
        <v>14</v>
      </c>
      <c r="B14" s="87"/>
      <c r="C14" s="87"/>
      <c r="D14" s="88"/>
      <c r="E14" s="84">
        <v>26729733.82</v>
      </c>
      <c r="F14" s="85"/>
      <c r="G14" s="9">
        <v>-2327448.7799999998</v>
      </c>
      <c r="H14" s="9">
        <v>24402285.039999999</v>
      </c>
      <c r="I14" s="9">
        <v>4712374.9000000004</v>
      </c>
      <c r="J14" s="9">
        <v>4712374.9000000004</v>
      </c>
      <c r="K14" s="125">
        <f t="shared" si="0"/>
        <v>19689910.140000001</v>
      </c>
      <c r="L14" s="126"/>
      <c r="M14" s="127"/>
    </row>
    <row r="15" spans="1:13" ht="13.5" customHeight="1" x14ac:dyDescent="0.25">
      <c r="A15" s="86" t="s">
        <v>15</v>
      </c>
      <c r="B15" s="87"/>
      <c r="C15" s="87"/>
      <c r="D15" s="88"/>
      <c r="E15" s="84">
        <v>131863166.55</v>
      </c>
      <c r="F15" s="85"/>
      <c r="G15" s="9">
        <v>-17029910.43</v>
      </c>
      <c r="H15" s="9">
        <v>114833256.12</v>
      </c>
      <c r="I15" s="9">
        <v>26634667.739999998</v>
      </c>
      <c r="J15" s="9">
        <v>25402322.489999998</v>
      </c>
      <c r="K15" s="125">
        <f t="shared" si="0"/>
        <v>88198588.38000001</v>
      </c>
      <c r="L15" s="126"/>
      <c r="M15" s="127"/>
    </row>
    <row r="16" spans="1:13" ht="10.5" customHeight="1" x14ac:dyDescent="0.25">
      <c r="A16" s="128" t="s">
        <v>16</v>
      </c>
      <c r="B16" s="129"/>
      <c r="C16" s="129"/>
      <c r="D16" s="130"/>
      <c r="E16" s="131"/>
      <c r="F16" s="132"/>
      <c r="G16" s="9"/>
      <c r="H16" s="9"/>
      <c r="I16" s="9"/>
      <c r="J16" s="9"/>
      <c r="K16" s="125"/>
      <c r="L16" s="126"/>
      <c r="M16" s="127"/>
    </row>
    <row r="17" spans="1:13" ht="10.5" customHeight="1" x14ac:dyDescent="0.25">
      <c r="A17" s="86" t="s">
        <v>17</v>
      </c>
      <c r="B17" s="87"/>
      <c r="C17" s="87"/>
      <c r="D17" s="88"/>
      <c r="E17" s="137">
        <v>3910714.32</v>
      </c>
      <c r="F17" s="138"/>
      <c r="G17" s="10">
        <v>-3720714.32</v>
      </c>
      <c r="H17" s="10">
        <v>190000</v>
      </c>
      <c r="I17" s="10">
        <v>190000</v>
      </c>
      <c r="J17" s="10">
        <v>190000</v>
      </c>
      <c r="K17" s="139">
        <f>+H17-I17</f>
        <v>0</v>
      </c>
      <c r="L17" s="140"/>
      <c r="M17" s="141"/>
    </row>
    <row r="18" spans="1:13" ht="13.5" customHeight="1" x14ac:dyDescent="0.25">
      <c r="A18" s="133" t="s">
        <v>82</v>
      </c>
      <c r="B18" s="134"/>
      <c r="C18" s="134"/>
      <c r="D18" s="135"/>
      <c r="E18" s="136">
        <f>SUM(E19:F27)</f>
        <v>33878407.519999996</v>
      </c>
      <c r="F18" s="90"/>
      <c r="G18" s="8">
        <f>SUM(G19:G27)</f>
        <v>1459778.4</v>
      </c>
      <c r="H18" s="8">
        <f>SUM(H19:H27)</f>
        <v>35338185.920000002</v>
      </c>
      <c r="I18" s="8">
        <f>SUM(I19:I27)</f>
        <v>6124034.4900000002</v>
      </c>
      <c r="J18" s="8">
        <f>SUM(J19:J27)</f>
        <v>4218026.74</v>
      </c>
      <c r="K18" s="103">
        <f>SUM(K19:M27)</f>
        <v>29214151.43</v>
      </c>
      <c r="L18" s="104"/>
      <c r="M18" s="105"/>
    </row>
    <row r="19" spans="1:13" ht="24" customHeight="1" x14ac:dyDescent="0.25">
      <c r="A19" s="86" t="s">
        <v>18</v>
      </c>
      <c r="B19" s="87"/>
      <c r="C19" s="87"/>
      <c r="D19" s="88"/>
      <c r="E19" s="84">
        <v>2363850</v>
      </c>
      <c r="F19" s="85"/>
      <c r="G19" s="9">
        <v>881278.4</v>
      </c>
      <c r="H19" s="9">
        <v>3245128.4</v>
      </c>
      <c r="I19" s="9">
        <v>406985.68</v>
      </c>
      <c r="J19" s="9">
        <v>148872.98000000001</v>
      </c>
      <c r="K19" s="125">
        <f>+H19-I19</f>
        <v>2838142.7199999997</v>
      </c>
      <c r="L19" s="126"/>
      <c r="M19" s="127"/>
    </row>
    <row r="20" spans="1:13" ht="13.5" customHeight="1" x14ac:dyDescent="0.25">
      <c r="A20" s="86" t="s">
        <v>19</v>
      </c>
      <c r="B20" s="87"/>
      <c r="C20" s="87"/>
      <c r="D20" s="88"/>
      <c r="E20" s="84">
        <v>359575</v>
      </c>
      <c r="F20" s="85"/>
      <c r="G20" s="9">
        <v>10000</v>
      </c>
      <c r="H20" s="9">
        <v>369575</v>
      </c>
      <c r="I20" s="9">
        <v>32780.879999999997</v>
      </c>
      <c r="J20" s="9">
        <v>21697.68</v>
      </c>
      <c r="K20" s="125">
        <f t="shared" ref="K20:K27" si="1">+H20-I20</f>
        <v>336794.12</v>
      </c>
      <c r="L20" s="126"/>
      <c r="M20" s="127"/>
    </row>
    <row r="21" spans="1:13" ht="11.25" customHeight="1" x14ac:dyDescent="0.25">
      <c r="A21" s="86" t="s">
        <v>20</v>
      </c>
      <c r="B21" s="87"/>
      <c r="C21" s="87"/>
      <c r="D21" s="88"/>
      <c r="E21" s="142"/>
      <c r="F21" s="143"/>
      <c r="G21" s="11"/>
      <c r="H21" s="11"/>
      <c r="I21" s="11"/>
      <c r="J21" s="11"/>
      <c r="K21" s="125"/>
      <c r="L21" s="126"/>
      <c r="M21" s="127"/>
    </row>
    <row r="22" spans="1:13" ht="12.75" customHeight="1" x14ac:dyDescent="0.25">
      <c r="A22" s="86" t="s">
        <v>21</v>
      </c>
      <c r="B22" s="87"/>
      <c r="C22" s="87"/>
      <c r="D22" s="88"/>
      <c r="E22" s="84">
        <v>5330300</v>
      </c>
      <c r="F22" s="85"/>
      <c r="G22" s="9">
        <v>12000</v>
      </c>
      <c r="H22" s="9">
        <v>5342300</v>
      </c>
      <c r="I22" s="9">
        <v>626901.34</v>
      </c>
      <c r="J22" s="9">
        <v>435268.26</v>
      </c>
      <c r="K22" s="125">
        <f t="shared" si="1"/>
        <v>4715398.66</v>
      </c>
      <c r="L22" s="126"/>
      <c r="M22" s="127"/>
    </row>
    <row r="23" spans="1:13" ht="13.5" customHeight="1" x14ac:dyDescent="0.25">
      <c r="A23" s="86" t="s">
        <v>22</v>
      </c>
      <c r="B23" s="87"/>
      <c r="C23" s="87"/>
      <c r="D23" s="88"/>
      <c r="E23" s="84">
        <v>217100</v>
      </c>
      <c r="F23" s="85"/>
      <c r="G23" s="9">
        <v>175000</v>
      </c>
      <c r="H23" s="9">
        <v>392100</v>
      </c>
      <c r="I23" s="9">
        <v>30695.200000000001</v>
      </c>
      <c r="J23" s="9">
        <v>12454</v>
      </c>
      <c r="K23" s="125">
        <f t="shared" si="1"/>
        <v>361404.8</v>
      </c>
      <c r="L23" s="126"/>
      <c r="M23" s="127"/>
    </row>
    <row r="24" spans="1:13" ht="13.5" customHeight="1" x14ac:dyDescent="0.25">
      <c r="A24" s="86" t="s">
        <v>23</v>
      </c>
      <c r="B24" s="87"/>
      <c r="C24" s="87"/>
      <c r="D24" s="88"/>
      <c r="E24" s="84">
        <v>16885082.52</v>
      </c>
      <c r="F24" s="85"/>
      <c r="G24" s="9">
        <v>2100</v>
      </c>
      <c r="H24" s="9">
        <v>16887182.52</v>
      </c>
      <c r="I24" s="9">
        <v>3745721.69</v>
      </c>
      <c r="J24" s="9">
        <v>2949008.12</v>
      </c>
      <c r="K24" s="125">
        <f t="shared" si="1"/>
        <v>13141460.83</v>
      </c>
      <c r="L24" s="126"/>
      <c r="M24" s="127"/>
    </row>
    <row r="25" spans="1:13" ht="12.75" customHeight="1" x14ac:dyDescent="0.25">
      <c r="A25" s="86" t="s">
        <v>24</v>
      </c>
      <c r="B25" s="87"/>
      <c r="C25" s="87"/>
      <c r="D25" s="88"/>
      <c r="E25" s="84">
        <v>3936000</v>
      </c>
      <c r="F25" s="85"/>
      <c r="G25" s="9">
        <v>260000</v>
      </c>
      <c r="H25" s="9">
        <v>4196000</v>
      </c>
      <c r="I25" s="9">
        <v>223450.03</v>
      </c>
      <c r="J25" s="9">
        <v>180848.83</v>
      </c>
      <c r="K25" s="125">
        <f t="shared" si="1"/>
        <v>3972549.97</v>
      </c>
      <c r="L25" s="126"/>
      <c r="M25" s="127"/>
    </row>
    <row r="26" spans="1:13" ht="11.25" customHeight="1" x14ac:dyDescent="0.25">
      <c r="A26" s="128" t="s">
        <v>31</v>
      </c>
      <c r="B26" s="129"/>
      <c r="C26" s="129"/>
      <c r="D26" s="130"/>
      <c r="E26" s="146"/>
      <c r="F26" s="147"/>
      <c r="G26" s="12"/>
      <c r="H26" s="12"/>
      <c r="I26" s="12"/>
      <c r="J26" s="12"/>
      <c r="K26" s="144"/>
      <c r="L26" s="144"/>
      <c r="M26" s="145"/>
    </row>
    <row r="27" spans="1:13" ht="12.75" customHeight="1" x14ac:dyDescent="0.25">
      <c r="A27" s="86" t="s">
        <v>32</v>
      </c>
      <c r="B27" s="87"/>
      <c r="C27" s="87"/>
      <c r="D27" s="88"/>
      <c r="E27" s="137">
        <v>4786500</v>
      </c>
      <c r="F27" s="138"/>
      <c r="G27" s="10">
        <v>119400</v>
      </c>
      <c r="H27" s="10">
        <v>4905900</v>
      </c>
      <c r="I27" s="10">
        <v>1057499.67</v>
      </c>
      <c r="J27" s="10">
        <v>469876.87</v>
      </c>
      <c r="K27" s="139">
        <f t="shared" si="1"/>
        <v>3848400.33</v>
      </c>
      <c r="L27" s="140"/>
      <c r="M27" s="141"/>
    </row>
    <row r="28" spans="1:13" ht="12.75" customHeight="1" x14ac:dyDescent="0.25">
      <c r="A28" s="133" t="s">
        <v>83</v>
      </c>
      <c r="B28" s="134"/>
      <c r="C28" s="134"/>
      <c r="D28" s="135"/>
      <c r="E28" s="89">
        <f>SUM(E29:F37)</f>
        <v>88033645.769999996</v>
      </c>
      <c r="F28" s="90"/>
      <c r="G28" s="13">
        <f>SUM(G29:G37)</f>
        <v>472022.60999999987</v>
      </c>
      <c r="H28" s="13">
        <f>SUM(H29:H37)</f>
        <v>88505668.379999995</v>
      </c>
      <c r="I28" s="13">
        <f>SUM(I29:I37)</f>
        <v>18570243.790000003</v>
      </c>
      <c r="J28" s="13">
        <f>SUM(J29:J37)</f>
        <v>16194008.000000002</v>
      </c>
      <c r="K28" s="14"/>
      <c r="L28" s="14"/>
      <c r="M28" s="15">
        <f>+K29+K30+K31+K32+K33+K34+K35+K36+K37</f>
        <v>69935424.590000004</v>
      </c>
    </row>
    <row r="29" spans="1:13" ht="10.5" customHeight="1" x14ac:dyDescent="0.25">
      <c r="A29" s="86" t="s">
        <v>25</v>
      </c>
      <c r="B29" s="87"/>
      <c r="C29" s="87"/>
      <c r="D29" s="88"/>
      <c r="E29" s="84">
        <v>28731800</v>
      </c>
      <c r="F29" s="85"/>
      <c r="G29" s="9">
        <v>-160000</v>
      </c>
      <c r="H29" s="9">
        <v>28571800</v>
      </c>
      <c r="I29" s="9">
        <v>6760084.21</v>
      </c>
      <c r="J29" s="9">
        <v>6759635.21</v>
      </c>
      <c r="K29" s="125">
        <f>+H29-I29</f>
        <v>21811715.789999999</v>
      </c>
      <c r="L29" s="126"/>
      <c r="M29" s="127"/>
    </row>
    <row r="30" spans="1:13" ht="11.25" customHeight="1" x14ac:dyDescent="0.25">
      <c r="A30" s="86" t="s">
        <v>26</v>
      </c>
      <c r="B30" s="87"/>
      <c r="C30" s="87"/>
      <c r="D30" s="88"/>
      <c r="E30" s="84">
        <v>2197349.77</v>
      </c>
      <c r="F30" s="85"/>
      <c r="G30" s="9">
        <v>-296943.37</v>
      </c>
      <c r="H30" s="9">
        <v>1900406.4</v>
      </c>
      <c r="I30" s="9">
        <v>282435.34999999998</v>
      </c>
      <c r="J30" s="9">
        <v>187044.35</v>
      </c>
      <c r="K30" s="125">
        <f t="shared" ref="K30:K37" si="2">+H30-I30</f>
        <v>1617971.0499999998</v>
      </c>
      <c r="L30" s="126"/>
      <c r="M30" s="127"/>
    </row>
    <row r="31" spans="1:13" ht="12" customHeight="1" x14ac:dyDescent="0.25">
      <c r="A31" s="86" t="s">
        <v>33</v>
      </c>
      <c r="B31" s="87"/>
      <c r="C31" s="87"/>
      <c r="D31" s="88"/>
      <c r="E31" s="84">
        <v>9304457</v>
      </c>
      <c r="F31" s="85"/>
      <c r="G31" s="9">
        <v>-117800</v>
      </c>
      <c r="H31" s="9">
        <v>9186657</v>
      </c>
      <c r="I31" s="9">
        <v>2346933.71</v>
      </c>
      <c r="J31" s="9">
        <v>1725095.69</v>
      </c>
      <c r="K31" s="125">
        <f t="shared" si="2"/>
        <v>6839723.29</v>
      </c>
      <c r="L31" s="126"/>
      <c r="M31" s="127"/>
    </row>
    <row r="32" spans="1:13" ht="10.5" customHeight="1" x14ac:dyDescent="0.25">
      <c r="A32" s="86" t="s">
        <v>34</v>
      </c>
      <c r="B32" s="87"/>
      <c r="C32" s="87"/>
      <c r="D32" s="88"/>
      <c r="E32" s="84">
        <v>2553443</v>
      </c>
      <c r="F32" s="85"/>
      <c r="G32" s="9">
        <v>-22000</v>
      </c>
      <c r="H32" s="9">
        <v>2531443</v>
      </c>
      <c r="I32" s="9">
        <v>1533875.21</v>
      </c>
      <c r="J32" s="9">
        <v>1533875.21</v>
      </c>
      <c r="K32" s="125">
        <f t="shared" si="2"/>
        <v>997567.79</v>
      </c>
      <c r="L32" s="126"/>
      <c r="M32" s="127"/>
    </row>
    <row r="33" spans="1:13" ht="12" customHeight="1" x14ac:dyDescent="0.25">
      <c r="A33" s="86" t="s">
        <v>35</v>
      </c>
      <c r="B33" s="87"/>
      <c r="C33" s="87"/>
      <c r="D33" s="88"/>
      <c r="E33" s="84">
        <v>34275633.329999998</v>
      </c>
      <c r="F33" s="85"/>
      <c r="G33" s="9">
        <v>-1358505.4</v>
      </c>
      <c r="H33" s="9">
        <v>32917127.93</v>
      </c>
      <c r="I33" s="9">
        <v>4918393.17</v>
      </c>
      <c r="J33" s="9">
        <v>3393686.87</v>
      </c>
      <c r="K33" s="125">
        <f t="shared" si="2"/>
        <v>27998734.759999998</v>
      </c>
      <c r="L33" s="126"/>
      <c r="M33" s="127"/>
    </row>
    <row r="34" spans="1:13" ht="10.5" customHeight="1" x14ac:dyDescent="0.25">
      <c r="A34" s="86" t="s">
        <v>36</v>
      </c>
      <c r="B34" s="87"/>
      <c r="C34" s="87"/>
      <c r="D34" s="88"/>
      <c r="E34" s="84">
        <v>4666772.67</v>
      </c>
      <c r="F34" s="85"/>
      <c r="G34" s="9">
        <v>96170.38</v>
      </c>
      <c r="H34" s="9">
        <v>4762943.05</v>
      </c>
      <c r="I34" s="9">
        <v>698101.97</v>
      </c>
      <c r="J34" s="9">
        <v>585345.6</v>
      </c>
      <c r="K34" s="125">
        <f t="shared" si="2"/>
        <v>4064841.08</v>
      </c>
      <c r="L34" s="126"/>
      <c r="M34" s="127"/>
    </row>
    <row r="35" spans="1:13" ht="10.5" customHeight="1" x14ac:dyDescent="0.25">
      <c r="A35" s="86" t="s">
        <v>37</v>
      </c>
      <c r="B35" s="87"/>
      <c r="C35" s="87"/>
      <c r="D35" s="88"/>
      <c r="E35" s="84">
        <v>1243690</v>
      </c>
      <c r="F35" s="85"/>
      <c r="G35" s="9">
        <v>44000</v>
      </c>
      <c r="H35" s="9">
        <v>1287690</v>
      </c>
      <c r="I35" s="9">
        <v>183499.43</v>
      </c>
      <c r="J35" s="9">
        <v>168436.33</v>
      </c>
      <c r="K35" s="125">
        <f t="shared" si="2"/>
        <v>1104190.57</v>
      </c>
      <c r="L35" s="126"/>
      <c r="M35" s="127"/>
    </row>
    <row r="36" spans="1:13" ht="12.75" customHeight="1" x14ac:dyDescent="0.25">
      <c r="A36" s="86" t="s">
        <v>38</v>
      </c>
      <c r="B36" s="87"/>
      <c r="C36" s="87"/>
      <c r="D36" s="88"/>
      <c r="E36" s="84">
        <v>3230500</v>
      </c>
      <c r="F36" s="85"/>
      <c r="G36" s="9">
        <v>991100</v>
      </c>
      <c r="H36" s="9">
        <v>4221600</v>
      </c>
      <c r="I36" s="9">
        <v>262521.42</v>
      </c>
      <c r="J36" s="9">
        <v>256489.42</v>
      </c>
      <c r="K36" s="125">
        <f t="shared" si="2"/>
        <v>3959078.58</v>
      </c>
      <c r="L36" s="126"/>
      <c r="M36" s="127"/>
    </row>
    <row r="37" spans="1:13" ht="11.25" customHeight="1" x14ac:dyDescent="0.25">
      <c r="A37" s="86" t="s">
        <v>39</v>
      </c>
      <c r="B37" s="87"/>
      <c r="C37" s="87"/>
      <c r="D37" s="88"/>
      <c r="E37" s="137">
        <v>1830000</v>
      </c>
      <c r="F37" s="138"/>
      <c r="G37" s="10">
        <v>1296001</v>
      </c>
      <c r="H37" s="10">
        <v>3126001</v>
      </c>
      <c r="I37" s="10">
        <v>1584399.32</v>
      </c>
      <c r="J37" s="10">
        <v>1584399.32</v>
      </c>
      <c r="K37" s="139">
        <f t="shared" si="2"/>
        <v>1541601.68</v>
      </c>
      <c r="L37" s="140"/>
      <c r="M37" s="141"/>
    </row>
    <row r="38" spans="1:13" ht="14.25" customHeight="1" x14ac:dyDescent="0.25">
      <c r="A38" s="133" t="s">
        <v>27</v>
      </c>
      <c r="B38" s="134"/>
      <c r="C38" s="134"/>
      <c r="D38" s="135"/>
      <c r="E38" s="89">
        <f>SUM(E40:F47)</f>
        <v>41843961.640000001</v>
      </c>
      <c r="F38" s="90"/>
      <c r="G38" s="8">
        <f>SUM(G40:G47)</f>
        <v>237714.82</v>
      </c>
      <c r="H38" s="8">
        <f>SUM(H40:H47)</f>
        <v>42081676.460000001</v>
      </c>
      <c r="I38" s="8">
        <f>SUM(I40:I47)</f>
        <v>10896599.32</v>
      </c>
      <c r="J38" s="8">
        <f>SUM(J40:J47)</f>
        <v>10891099.32</v>
      </c>
      <c r="K38" s="103">
        <f>SUM(K40:M47)</f>
        <v>31185077.140000001</v>
      </c>
      <c r="L38" s="104"/>
      <c r="M38" s="105"/>
    </row>
    <row r="39" spans="1:13" ht="12" customHeight="1" x14ac:dyDescent="0.25">
      <c r="A39" s="128" t="s">
        <v>63</v>
      </c>
      <c r="B39" s="152"/>
      <c r="C39" s="152"/>
      <c r="D39" s="153"/>
      <c r="E39" s="154"/>
      <c r="F39" s="155"/>
      <c r="G39" s="8"/>
      <c r="H39" s="8"/>
      <c r="I39" s="8"/>
      <c r="J39" s="8"/>
      <c r="K39" s="16"/>
      <c r="L39" s="17"/>
      <c r="M39" s="18"/>
    </row>
    <row r="40" spans="1:13" ht="11.25" customHeight="1" x14ac:dyDescent="0.25">
      <c r="A40" s="86" t="s">
        <v>28</v>
      </c>
      <c r="B40" s="87"/>
      <c r="C40" s="87"/>
      <c r="D40" s="88"/>
      <c r="E40" s="84">
        <v>33489368.039999999</v>
      </c>
      <c r="F40" s="85"/>
      <c r="G40" s="9">
        <v>0</v>
      </c>
      <c r="H40" s="9">
        <v>33489368.039999999</v>
      </c>
      <c r="I40" s="9">
        <v>9647925.3200000003</v>
      </c>
      <c r="J40" s="9">
        <v>9647925.3200000003</v>
      </c>
      <c r="K40" s="125">
        <f>+H40-I40</f>
        <v>23841442.719999999</v>
      </c>
      <c r="L40" s="126"/>
      <c r="M40" s="127"/>
    </row>
    <row r="41" spans="1:13" ht="12" customHeight="1" x14ac:dyDescent="0.25">
      <c r="A41" s="128" t="s">
        <v>71</v>
      </c>
      <c r="B41" s="129"/>
      <c r="C41" s="129"/>
      <c r="D41" s="130"/>
      <c r="E41" s="148"/>
      <c r="F41" s="149"/>
      <c r="G41" s="9"/>
      <c r="H41" s="9"/>
      <c r="I41" s="9"/>
      <c r="J41" s="9"/>
      <c r="K41" s="19"/>
      <c r="L41" s="20"/>
      <c r="M41" s="21"/>
    </row>
    <row r="42" spans="1:13" ht="11.25" customHeight="1" x14ac:dyDescent="0.25">
      <c r="A42" s="128" t="s">
        <v>72</v>
      </c>
      <c r="B42" s="129"/>
      <c r="C42" s="129"/>
      <c r="D42" s="130"/>
      <c r="E42" s="150"/>
      <c r="F42" s="151"/>
      <c r="G42" s="9"/>
      <c r="H42" s="9"/>
      <c r="I42" s="9"/>
      <c r="J42" s="9"/>
      <c r="K42" s="19"/>
      <c r="L42" s="20"/>
      <c r="M42" s="21"/>
    </row>
    <row r="43" spans="1:13" ht="14.25" customHeight="1" x14ac:dyDescent="0.25">
      <c r="A43" s="86" t="s">
        <v>73</v>
      </c>
      <c r="B43" s="87"/>
      <c r="C43" s="87"/>
      <c r="D43" s="88"/>
      <c r="E43" s="84">
        <v>5674593.5999999996</v>
      </c>
      <c r="F43" s="85"/>
      <c r="G43" s="9">
        <v>237714.82</v>
      </c>
      <c r="H43" s="9">
        <v>5912308.4199999999</v>
      </c>
      <c r="I43" s="9">
        <v>1248674</v>
      </c>
      <c r="J43" s="9">
        <v>1243174</v>
      </c>
      <c r="K43" s="125">
        <f t="shared" ref="K43:K47" si="3">+H43-I43</f>
        <v>4663634.42</v>
      </c>
      <c r="L43" s="126"/>
      <c r="M43" s="127"/>
    </row>
    <row r="44" spans="1:13" ht="12" customHeight="1" x14ac:dyDescent="0.25">
      <c r="A44" s="86" t="s">
        <v>74</v>
      </c>
      <c r="B44" s="87"/>
      <c r="C44" s="87"/>
      <c r="D44" s="88"/>
      <c r="E44" s="84">
        <v>2500000</v>
      </c>
      <c r="F44" s="85"/>
      <c r="G44" s="9">
        <v>0</v>
      </c>
      <c r="H44" s="9">
        <v>2500000</v>
      </c>
      <c r="I44" s="9">
        <v>0</v>
      </c>
      <c r="J44" s="9">
        <v>0</v>
      </c>
      <c r="K44" s="125">
        <f t="shared" si="3"/>
        <v>2500000</v>
      </c>
      <c r="L44" s="126"/>
      <c r="M44" s="127"/>
    </row>
    <row r="45" spans="1:13" ht="11.25" customHeight="1" x14ac:dyDescent="0.25">
      <c r="A45" s="128" t="s">
        <v>75</v>
      </c>
      <c r="B45" s="129"/>
      <c r="C45" s="129"/>
      <c r="D45" s="130"/>
      <c r="E45" s="148"/>
      <c r="F45" s="149"/>
      <c r="G45" s="10"/>
      <c r="H45" s="10"/>
      <c r="I45" s="10"/>
      <c r="J45" s="10"/>
      <c r="K45" s="22"/>
      <c r="L45" s="23"/>
      <c r="M45" s="24"/>
    </row>
    <row r="46" spans="1:13" ht="11.25" customHeight="1" x14ac:dyDescent="0.25">
      <c r="A46" s="128" t="s">
        <v>76</v>
      </c>
      <c r="B46" s="129"/>
      <c r="C46" s="129"/>
      <c r="D46" s="130"/>
      <c r="E46" s="150"/>
      <c r="F46" s="151"/>
      <c r="G46" s="10"/>
      <c r="H46" s="10"/>
      <c r="I46" s="10"/>
      <c r="J46" s="10"/>
      <c r="K46" s="22"/>
      <c r="L46" s="23"/>
      <c r="M46" s="24"/>
    </row>
    <row r="47" spans="1:13" ht="11.25" customHeight="1" x14ac:dyDescent="0.25">
      <c r="A47" s="86" t="s">
        <v>77</v>
      </c>
      <c r="B47" s="87"/>
      <c r="C47" s="87"/>
      <c r="D47" s="88"/>
      <c r="E47" s="137">
        <v>180000</v>
      </c>
      <c r="F47" s="138"/>
      <c r="G47" s="10">
        <v>0</v>
      </c>
      <c r="H47" s="10">
        <v>180000</v>
      </c>
      <c r="I47" s="10">
        <v>0</v>
      </c>
      <c r="J47" s="10">
        <v>0</v>
      </c>
      <c r="K47" s="139">
        <f t="shared" si="3"/>
        <v>180000</v>
      </c>
      <c r="L47" s="140"/>
      <c r="M47" s="141"/>
    </row>
    <row r="48" spans="1:13" ht="10.5" customHeight="1" x14ac:dyDescent="0.25">
      <c r="A48" s="128" t="s">
        <v>78</v>
      </c>
      <c r="B48" s="129"/>
      <c r="C48" s="129"/>
      <c r="D48" s="130"/>
      <c r="E48" s="156"/>
      <c r="F48" s="157"/>
      <c r="G48" s="25"/>
      <c r="H48" s="25"/>
      <c r="I48" s="25"/>
      <c r="J48" s="25"/>
      <c r="K48" s="26"/>
      <c r="L48" s="27"/>
      <c r="M48" s="28"/>
    </row>
    <row r="49" spans="1:13" ht="27.75" customHeight="1" x14ac:dyDescent="0.25">
      <c r="A49" s="133" t="s">
        <v>84</v>
      </c>
      <c r="B49" s="134"/>
      <c r="C49" s="134"/>
      <c r="D49" s="135"/>
      <c r="E49" s="89">
        <f>SUM(E50:F55)</f>
        <v>6151500</v>
      </c>
      <c r="F49" s="90"/>
      <c r="G49" s="8">
        <f>SUM(G50:G55)</f>
        <v>8983200</v>
      </c>
      <c r="H49" s="8">
        <f t="shared" ref="H49:J49" si="4">SUM(H50:H55)</f>
        <v>15134700</v>
      </c>
      <c r="I49" s="8">
        <f t="shared" si="4"/>
        <v>80597.850000000006</v>
      </c>
      <c r="J49" s="8">
        <f t="shared" si="4"/>
        <v>0</v>
      </c>
      <c r="K49" s="103">
        <f>+K50+K51+K53+K54+K55</f>
        <v>15054102.149999999</v>
      </c>
      <c r="L49" s="104"/>
      <c r="M49" s="105"/>
    </row>
    <row r="50" spans="1:13" ht="11.25" customHeight="1" x14ac:dyDescent="0.25">
      <c r="A50" s="86" t="s">
        <v>29</v>
      </c>
      <c r="B50" s="87"/>
      <c r="C50" s="87"/>
      <c r="D50" s="88"/>
      <c r="E50" s="84">
        <v>1915500</v>
      </c>
      <c r="F50" s="85"/>
      <c r="G50" s="9">
        <v>78200</v>
      </c>
      <c r="H50" s="9">
        <v>1993700</v>
      </c>
      <c r="I50" s="9">
        <v>74377.05</v>
      </c>
      <c r="J50" s="9">
        <v>0</v>
      </c>
      <c r="K50" s="125">
        <f>+H50-I50</f>
        <v>1919322.95</v>
      </c>
      <c r="L50" s="126"/>
      <c r="M50" s="127"/>
    </row>
    <row r="51" spans="1:13" ht="10.5" customHeight="1" x14ac:dyDescent="0.25">
      <c r="A51" s="86" t="s">
        <v>30</v>
      </c>
      <c r="B51" s="87"/>
      <c r="C51" s="87"/>
      <c r="D51" s="88"/>
      <c r="E51" s="84">
        <v>60000</v>
      </c>
      <c r="F51" s="85"/>
      <c r="G51" s="9">
        <v>29200</v>
      </c>
      <c r="H51" s="9">
        <v>89200</v>
      </c>
      <c r="I51" s="9">
        <v>0</v>
      </c>
      <c r="J51" s="9">
        <v>0</v>
      </c>
      <c r="K51" s="125">
        <f t="shared" ref="K51:K55" si="5">+H51-I51</f>
        <v>89200</v>
      </c>
      <c r="L51" s="126"/>
      <c r="M51" s="127"/>
    </row>
    <row r="52" spans="1:13" ht="12" customHeight="1" x14ac:dyDescent="0.25">
      <c r="A52" s="128" t="s">
        <v>64</v>
      </c>
      <c r="B52" s="129"/>
      <c r="C52" s="129"/>
      <c r="D52" s="130"/>
      <c r="E52" s="146"/>
      <c r="F52" s="147"/>
      <c r="G52" s="9"/>
      <c r="H52" s="9"/>
      <c r="I52" s="9"/>
      <c r="J52" s="9"/>
      <c r="K52" s="19"/>
      <c r="L52" s="20"/>
      <c r="M52" s="21"/>
    </row>
    <row r="53" spans="1:13" ht="10.5" customHeight="1" x14ac:dyDescent="0.25">
      <c r="A53" s="86" t="s">
        <v>65</v>
      </c>
      <c r="B53" s="87"/>
      <c r="C53" s="87"/>
      <c r="D53" s="88"/>
      <c r="E53" s="84">
        <v>1420000</v>
      </c>
      <c r="F53" s="85"/>
      <c r="G53" s="9">
        <v>8759000</v>
      </c>
      <c r="H53" s="9">
        <v>10179000</v>
      </c>
      <c r="I53" s="9">
        <v>0</v>
      </c>
      <c r="J53" s="9">
        <v>0</v>
      </c>
      <c r="K53" s="125">
        <f t="shared" si="5"/>
        <v>10179000</v>
      </c>
      <c r="L53" s="126"/>
      <c r="M53" s="127"/>
    </row>
    <row r="54" spans="1:13" ht="12" customHeight="1" x14ac:dyDescent="0.25">
      <c r="A54" s="158" t="s">
        <v>66</v>
      </c>
      <c r="B54" s="158"/>
      <c r="C54" s="158"/>
      <c r="D54" s="159"/>
      <c r="E54" s="84">
        <v>2630000</v>
      </c>
      <c r="F54" s="85"/>
      <c r="G54" s="9">
        <v>97500</v>
      </c>
      <c r="H54" s="9">
        <v>2727500</v>
      </c>
      <c r="I54" s="9">
        <v>6220.8</v>
      </c>
      <c r="J54" s="9">
        <v>0</v>
      </c>
      <c r="K54" s="125">
        <f t="shared" si="5"/>
        <v>2721279.2</v>
      </c>
      <c r="L54" s="126"/>
      <c r="M54" s="127"/>
    </row>
    <row r="55" spans="1:13" ht="12" customHeight="1" x14ac:dyDescent="0.25">
      <c r="A55" s="128" t="s">
        <v>67</v>
      </c>
      <c r="B55" s="129"/>
      <c r="C55" s="129"/>
      <c r="D55" s="130"/>
      <c r="E55" s="137">
        <v>126000</v>
      </c>
      <c r="F55" s="138"/>
      <c r="G55" s="10">
        <v>19300</v>
      </c>
      <c r="H55" s="10">
        <v>145300</v>
      </c>
      <c r="I55" s="10">
        <v>0</v>
      </c>
      <c r="J55" s="10">
        <v>0</v>
      </c>
      <c r="K55" s="139">
        <f t="shared" si="5"/>
        <v>145300</v>
      </c>
      <c r="L55" s="140"/>
      <c r="M55" s="141"/>
    </row>
    <row r="56" spans="1:13" ht="11.25" customHeight="1" x14ac:dyDescent="0.25">
      <c r="A56" s="158" t="s">
        <v>68</v>
      </c>
      <c r="B56" s="158"/>
      <c r="C56" s="158"/>
      <c r="D56" s="159"/>
      <c r="E56" s="148"/>
      <c r="F56" s="149"/>
      <c r="G56" s="10"/>
      <c r="H56" s="10"/>
      <c r="I56" s="10"/>
      <c r="J56" s="10"/>
      <c r="K56" s="22"/>
      <c r="L56" s="23"/>
      <c r="M56" s="24"/>
    </row>
    <row r="57" spans="1:13" ht="11.25" customHeight="1" x14ac:dyDescent="0.25">
      <c r="A57" s="128" t="s">
        <v>69</v>
      </c>
      <c r="B57" s="129"/>
      <c r="C57" s="129"/>
      <c r="D57" s="130"/>
      <c r="E57" s="156"/>
      <c r="F57" s="157"/>
      <c r="G57" s="10"/>
      <c r="H57" s="10"/>
      <c r="I57" s="10"/>
      <c r="J57" s="10"/>
      <c r="K57" s="22"/>
      <c r="L57" s="23"/>
      <c r="M57" s="24"/>
    </row>
    <row r="58" spans="1:13" ht="10.5" customHeight="1" x14ac:dyDescent="0.25">
      <c r="A58" s="128" t="s">
        <v>70</v>
      </c>
      <c r="B58" s="129"/>
      <c r="C58" s="129"/>
      <c r="D58" s="130"/>
      <c r="E58" s="150"/>
      <c r="F58" s="151"/>
      <c r="G58" s="10"/>
      <c r="H58" s="10"/>
      <c r="I58" s="10"/>
      <c r="J58" s="10"/>
      <c r="K58" s="22"/>
      <c r="L58" s="23"/>
      <c r="M58" s="24"/>
    </row>
    <row r="59" spans="1:13" ht="10.5" customHeight="1" x14ac:dyDescent="0.25">
      <c r="A59" s="133" t="s">
        <v>85</v>
      </c>
      <c r="B59" s="134"/>
      <c r="C59" s="134"/>
      <c r="D59" s="135"/>
      <c r="E59" s="160">
        <v>0</v>
      </c>
      <c r="F59" s="143"/>
      <c r="G59" s="29">
        <v>16315006.07</v>
      </c>
      <c r="H59" s="29">
        <v>16315006.07</v>
      </c>
      <c r="I59" s="29">
        <v>5723947.9800000004</v>
      </c>
      <c r="J59" s="29">
        <v>1608419.98</v>
      </c>
      <c r="K59" s="161">
        <f>+H59-I59</f>
        <v>10591058.09</v>
      </c>
      <c r="L59" s="126"/>
      <c r="M59" s="127"/>
    </row>
    <row r="60" spans="1:13" ht="10.5" customHeight="1" x14ac:dyDescent="0.25">
      <c r="A60" s="86" t="s">
        <v>40</v>
      </c>
      <c r="B60" s="87"/>
      <c r="C60" s="87"/>
      <c r="D60" s="88"/>
      <c r="E60" s="84">
        <v>0</v>
      </c>
      <c r="F60" s="85"/>
      <c r="G60" s="9">
        <v>16315006.07</v>
      </c>
      <c r="H60" s="9">
        <v>16315006.07</v>
      </c>
      <c r="I60" s="9">
        <v>5723947.9800000004</v>
      </c>
      <c r="J60" s="9">
        <v>1608419.98</v>
      </c>
      <c r="K60" s="125">
        <f>+H60-I60</f>
        <v>10591058.09</v>
      </c>
      <c r="L60" s="126"/>
      <c r="M60" s="127"/>
    </row>
    <row r="61" spans="1:13" ht="10.5" customHeight="1" x14ac:dyDescent="0.25">
      <c r="A61" s="86" t="s">
        <v>41</v>
      </c>
      <c r="B61" s="87"/>
      <c r="C61" s="87"/>
      <c r="D61" s="88"/>
      <c r="E61" s="148"/>
      <c r="F61" s="149"/>
      <c r="G61" s="11"/>
      <c r="H61" s="11"/>
      <c r="I61" s="11"/>
      <c r="J61" s="11"/>
      <c r="K61" s="30"/>
      <c r="L61" s="31"/>
      <c r="M61" s="32"/>
    </row>
    <row r="62" spans="1:13" ht="10.5" customHeight="1" x14ac:dyDescent="0.25">
      <c r="A62" s="86" t="s">
        <v>42</v>
      </c>
      <c r="B62" s="87"/>
      <c r="C62" s="87"/>
      <c r="D62" s="88"/>
      <c r="E62" s="150"/>
      <c r="F62" s="151"/>
      <c r="G62" s="11"/>
      <c r="H62" s="11"/>
      <c r="I62" s="11"/>
      <c r="J62" s="11"/>
      <c r="K62" s="30"/>
      <c r="L62" s="31"/>
      <c r="M62" s="32"/>
    </row>
    <row r="63" spans="1:13" ht="12" customHeight="1" x14ac:dyDescent="0.25">
      <c r="A63" s="133" t="s">
        <v>43</v>
      </c>
      <c r="B63" s="134"/>
      <c r="C63" s="134"/>
      <c r="D63" s="135"/>
      <c r="E63" s="166">
        <v>8673257.4000000004</v>
      </c>
      <c r="F63" s="85"/>
      <c r="G63" s="29">
        <v>-4780399</v>
      </c>
      <c r="H63" s="29">
        <v>3892858.4</v>
      </c>
      <c r="I63" s="29">
        <v>0</v>
      </c>
      <c r="J63" s="29">
        <v>0</v>
      </c>
      <c r="K63" s="161">
        <f>+H63-I63</f>
        <v>3892858.4</v>
      </c>
      <c r="L63" s="126"/>
      <c r="M63" s="127"/>
    </row>
    <row r="64" spans="1:13" ht="12" customHeight="1" x14ac:dyDescent="0.25">
      <c r="A64" s="128" t="s">
        <v>80</v>
      </c>
      <c r="B64" s="129"/>
      <c r="C64" s="129"/>
      <c r="D64" s="130"/>
      <c r="E64" s="167"/>
      <c r="F64" s="168"/>
      <c r="G64" s="11"/>
      <c r="H64" s="11"/>
      <c r="I64" s="11"/>
      <c r="J64" s="11"/>
      <c r="K64" s="30"/>
      <c r="L64" s="31"/>
      <c r="M64" s="32"/>
    </row>
    <row r="65" spans="1:13" ht="10.5" customHeight="1" x14ac:dyDescent="0.25">
      <c r="A65" s="86" t="s">
        <v>45</v>
      </c>
      <c r="B65" s="87"/>
      <c r="C65" s="87"/>
      <c r="D65" s="88"/>
      <c r="E65" s="169"/>
      <c r="F65" s="170"/>
      <c r="G65" s="11"/>
      <c r="H65" s="11"/>
      <c r="I65" s="11"/>
      <c r="J65" s="11"/>
      <c r="K65" s="30"/>
      <c r="L65" s="31"/>
      <c r="M65" s="32"/>
    </row>
    <row r="66" spans="1:13" ht="13.5" customHeight="1" x14ac:dyDescent="0.25">
      <c r="A66" s="86" t="s">
        <v>46</v>
      </c>
      <c r="B66" s="87"/>
      <c r="C66" s="87"/>
      <c r="D66" s="88"/>
      <c r="E66" s="169"/>
      <c r="F66" s="170"/>
      <c r="G66" s="11"/>
      <c r="H66" s="11"/>
      <c r="I66" s="11"/>
      <c r="J66" s="11"/>
      <c r="K66" s="30"/>
      <c r="L66" s="31"/>
      <c r="M66" s="32"/>
    </row>
    <row r="67" spans="1:13" ht="13.5" customHeight="1" x14ac:dyDescent="0.25">
      <c r="A67" s="86" t="s">
        <v>47</v>
      </c>
      <c r="B67" s="87"/>
      <c r="C67" s="87"/>
      <c r="D67" s="88"/>
      <c r="E67" s="169"/>
      <c r="F67" s="170"/>
      <c r="G67" s="11"/>
      <c r="H67" s="11"/>
      <c r="I67" s="11"/>
      <c r="J67" s="11"/>
      <c r="K67" s="30"/>
      <c r="L67" s="31"/>
      <c r="M67" s="32"/>
    </row>
    <row r="68" spans="1:13" ht="11.25" customHeight="1" x14ac:dyDescent="0.25">
      <c r="A68" s="86" t="s">
        <v>48</v>
      </c>
      <c r="B68" s="87"/>
      <c r="C68" s="87"/>
      <c r="D68" s="88"/>
      <c r="E68" s="169"/>
      <c r="F68" s="170"/>
      <c r="G68" s="11"/>
      <c r="H68" s="11"/>
      <c r="I68" s="11"/>
      <c r="J68" s="11"/>
      <c r="K68" s="30"/>
      <c r="L68" s="31"/>
      <c r="M68" s="32"/>
    </row>
    <row r="69" spans="1:13" ht="11.25" customHeight="1" x14ac:dyDescent="0.25">
      <c r="A69" s="86" t="s">
        <v>49</v>
      </c>
      <c r="B69" s="87"/>
      <c r="C69" s="87"/>
      <c r="D69" s="88"/>
      <c r="E69" s="169"/>
      <c r="F69" s="170"/>
      <c r="G69" s="11"/>
      <c r="H69" s="11"/>
      <c r="I69" s="11"/>
      <c r="J69" s="11"/>
      <c r="K69" s="30"/>
      <c r="L69" s="31"/>
      <c r="M69" s="32"/>
    </row>
    <row r="70" spans="1:13" ht="14.25" customHeight="1" x14ac:dyDescent="0.25">
      <c r="A70" s="86" t="s">
        <v>50</v>
      </c>
      <c r="B70" s="87"/>
      <c r="C70" s="87"/>
      <c r="D70" s="88"/>
      <c r="E70" s="171"/>
      <c r="F70" s="172"/>
      <c r="G70" s="11"/>
      <c r="H70" s="11"/>
      <c r="I70" s="11"/>
      <c r="J70" s="11"/>
      <c r="K70" s="30"/>
      <c r="L70" s="31"/>
      <c r="M70" s="32"/>
    </row>
    <row r="71" spans="1:13" ht="15" customHeight="1" x14ac:dyDescent="0.25">
      <c r="A71" s="86" t="s">
        <v>44</v>
      </c>
      <c r="B71" s="87"/>
      <c r="C71" s="87"/>
      <c r="D71" s="88"/>
      <c r="E71" s="142">
        <v>8673257.4000000004</v>
      </c>
      <c r="F71" s="143"/>
      <c r="G71" s="11">
        <v>-4780399</v>
      </c>
      <c r="H71" s="11">
        <v>3892858.4</v>
      </c>
      <c r="I71" s="11">
        <v>0</v>
      </c>
      <c r="J71" s="11">
        <v>0</v>
      </c>
      <c r="K71" s="163">
        <f>+H71-I71</f>
        <v>3892858.4</v>
      </c>
      <c r="L71" s="164"/>
      <c r="M71" s="165"/>
    </row>
    <row r="72" spans="1:13" ht="13.5" customHeight="1" x14ac:dyDescent="0.25">
      <c r="A72" s="133" t="s">
        <v>86</v>
      </c>
      <c r="B72" s="134"/>
      <c r="C72" s="134"/>
      <c r="D72" s="135"/>
      <c r="E72" s="166">
        <v>3000000</v>
      </c>
      <c r="F72" s="85"/>
      <c r="G72" s="29">
        <v>432300</v>
      </c>
      <c r="H72" s="29">
        <v>3432300</v>
      </c>
      <c r="I72" s="29">
        <v>0</v>
      </c>
      <c r="J72" s="29">
        <v>0</v>
      </c>
      <c r="K72" s="161">
        <f>+H72-I72</f>
        <v>3432300</v>
      </c>
      <c r="L72" s="126"/>
      <c r="M72" s="162"/>
    </row>
    <row r="73" spans="1:13" ht="10.5" customHeight="1" x14ac:dyDescent="0.25">
      <c r="A73" s="86" t="s">
        <v>54</v>
      </c>
      <c r="B73" s="87"/>
      <c r="C73" s="87"/>
      <c r="D73" s="88"/>
      <c r="E73" s="183"/>
      <c r="F73" s="184"/>
      <c r="G73" s="33"/>
      <c r="H73" s="33"/>
      <c r="I73" s="33"/>
      <c r="J73" s="33"/>
      <c r="K73" s="34"/>
      <c r="L73" s="34"/>
      <c r="M73" s="35"/>
    </row>
    <row r="74" spans="1:13" ht="11.25" customHeight="1" x14ac:dyDescent="0.25">
      <c r="A74" s="86" t="s">
        <v>55</v>
      </c>
      <c r="B74" s="87"/>
      <c r="C74" s="87"/>
      <c r="D74" s="88"/>
      <c r="E74" s="185"/>
      <c r="F74" s="186"/>
      <c r="G74" s="36"/>
      <c r="H74" s="36"/>
      <c r="I74" s="36"/>
      <c r="J74" s="36"/>
      <c r="K74" s="37"/>
      <c r="L74" s="38"/>
      <c r="M74" s="39"/>
    </row>
    <row r="75" spans="1:13" ht="10.5" customHeight="1" x14ac:dyDescent="0.25">
      <c r="A75" s="86" t="s">
        <v>51</v>
      </c>
      <c r="B75" s="87"/>
      <c r="C75" s="87"/>
      <c r="D75" s="88"/>
      <c r="E75" s="84">
        <v>3000000</v>
      </c>
      <c r="F75" s="85"/>
      <c r="G75" s="9">
        <v>432300</v>
      </c>
      <c r="H75" s="9">
        <v>3432300</v>
      </c>
      <c r="I75" s="9">
        <v>0</v>
      </c>
      <c r="J75" s="9">
        <v>0</v>
      </c>
      <c r="K75" s="125">
        <f>+H75-I75</f>
        <v>3432300</v>
      </c>
      <c r="L75" s="126"/>
      <c r="M75" s="127"/>
    </row>
    <row r="76" spans="1:13" ht="11.25" customHeight="1" x14ac:dyDescent="0.25">
      <c r="A76" s="133" t="s">
        <v>87</v>
      </c>
      <c r="B76" s="134"/>
      <c r="C76" s="134"/>
      <c r="D76" s="135"/>
      <c r="E76" s="89">
        <f>SUM(E77:F78)</f>
        <v>2399110.1800000002</v>
      </c>
      <c r="F76" s="90"/>
      <c r="G76" s="8">
        <f>SUM(G77:G78)</f>
        <v>0</v>
      </c>
      <c r="H76" s="8">
        <f t="shared" ref="H76:J76" si="6">SUM(H77:H78)</f>
        <v>2399110.1800000002</v>
      </c>
      <c r="I76" s="8">
        <f t="shared" si="6"/>
        <v>2399110.1800000002</v>
      </c>
      <c r="J76" s="8">
        <f t="shared" si="6"/>
        <v>2399110.1800000002</v>
      </c>
      <c r="K76" s="103">
        <f>+H76-I76</f>
        <v>0</v>
      </c>
      <c r="L76" s="104"/>
      <c r="M76" s="105"/>
    </row>
    <row r="77" spans="1:13" ht="11.25" customHeight="1" x14ac:dyDescent="0.25">
      <c r="A77" s="86" t="s">
        <v>56</v>
      </c>
      <c r="B77" s="87"/>
      <c r="C77" s="87"/>
      <c r="D77" s="88"/>
      <c r="E77" s="84">
        <v>1007238.11</v>
      </c>
      <c r="F77" s="85"/>
      <c r="G77" s="9">
        <v>0</v>
      </c>
      <c r="H77" s="9">
        <v>1007238.11</v>
      </c>
      <c r="I77" s="9">
        <v>1007238.11</v>
      </c>
      <c r="J77" s="9">
        <v>1007238.11</v>
      </c>
      <c r="K77" s="103">
        <f t="shared" ref="K77:K78" si="7">+H77-I77</f>
        <v>0</v>
      </c>
      <c r="L77" s="104"/>
      <c r="M77" s="105"/>
    </row>
    <row r="78" spans="1:13" ht="10.5" customHeight="1" x14ac:dyDescent="0.25">
      <c r="A78" s="176" t="s">
        <v>57</v>
      </c>
      <c r="B78" s="177"/>
      <c r="C78" s="177"/>
      <c r="D78" s="178"/>
      <c r="E78" s="137">
        <v>1391872.07</v>
      </c>
      <c r="F78" s="138"/>
      <c r="G78" s="10">
        <v>0</v>
      </c>
      <c r="H78" s="10">
        <v>1391872.07</v>
      </c>
      <c r="I78" s="10">
        <v>1391872.07</v>
      </c>
      <c r="J78" s="10">
        <v>1391872.07</v>
      </c>
      <c r="K78" s="179">
        <f t="shared" si="7"/>
        <v>0</v>
      </c>
      <c r="L78" s="140"/>
      <c r="M78" s="141"/>
    </row>
    <row r="79" spans="1:13" ht="11.25" customHeight="1" x14ac:dyDescent="0.25">
      <c r="A79" s="182" t="s">
        <v>59</v>
      </c>
      <c r="B79" s="177"/>
      <c r="C79" s="177"/>
      <c r="D79" s="178"/>
      <c r="E79" s="156"/>
      <c r="F79" s="157"/>
      <c r="G79" s="25"/>
      <c r="H79" s="25"/>
      <c r="I79" s="25"/>
      <c r="J79" s="25"/>
      <c r="K79" s="40"/>
      <c r="L79" s="27"/>
      <c r="M79" s="41"/>
    </row>
    <row r="80" spans="1:13" ht="11.25" customHeight="1" x14ac:dyDescent="0.25">
      <c r="A80" s="182" t="s">
        <v>58</v>
      </c>
      <c r="B80" s="177"/>
      <c r="C80" s="177"/>
      <c r="D80" s="178"/>
      <c r="E80" s="156"/>
      <c r="F80" s="157"/>
      <c r="G80" s="25"/>
      <c r="H80" s="25"/>
      <c r="I80" s="25"/>
      <c r="J80" s="25"/>
      <c r="K80" s="40"/>
      <c r="L80" s="27"/>
      <c r="M80" s="41"/>
    </row>
    <row r="81" spans="1:13" ht="12" customHeight="1" x14ac:dyDescent="0.25">
      <c r="A81" s="182" t="s">
        <v>60</v>
      </c>
      <c r="B81" s="177"/>
      <c r="C81" s="177"/>
      <c r="D81" s="178"/>
      <c r="E81" s="156"/>
      <c r="F81" s="157"/>
      <c r="G81" s="25"/>
      <c r="H81" s="25"/>
      <c r="I81" s="25"/>
      <c r="J81" s="25"/>
      <c r="K81" s="40"/>
      <c r="L81" s="27"/>
      <c r="M81" s="41"/>
    </row>
    <row r="82" spans="1:13" ht="11.25" customHeight="1" x14ac:dyDescent="0.25">
      <c r="A82" s="182" t="s">
        <v>61</v>
      </c>
      <c r="B82" s="177"/>
      <c r="C82" s="177"/>
      <c r="D82" s="178"/>
      <c r="E82" s="156"/>
      <c r="F82" s="157"/>
      <c r="G82" s="25"/>
      <c r="H82" s="25"/>
      <c r="I82" s="25"/>
      <c r="J82" s="25"/>
      <c r="K82" s="40"/>
      <c r="L82" s="27"/>
      <c r="M82" s="41"/>
    </row>
    <row r="83" spans="1:13" ht="13.5" customHeight="1" thickBot="1" x14ac:dyDescent="0.3">
      <c r="A83" s="187" t="s">
        <v>62</v>
      </c>
      <c r="B83" s="188"/>
      <c r="C83" s="188"/>
      <c r="D83" s="189"/>
      <c r="E83" s="190"/>
      <c r="F83" s="191"/>
      <c r="G83" s="42"/>
      <c r="H83" s="42"/>
      <c r="I83" s="42"/>
      <c r="J83" s="42"/>
      <c r="K83" s="192"/>
      <c r="L83" s="193"/>
      <c r="M83" s="194"/>
    </row>
    <row r="84" spans="1:13" ht="15.75" thickBot="1" x14ac:dyDescent="0.3">
      <c r="A84" s="197"/>
      <c r="B84" s="174"/>
      <c r="C84" s="174"/>
      <c r="D84" s="175"/>
      <c r="E84" s="173"/>
      <c r="F84" s="175"/>
      <c r="G84" s="3"/>
      <c r="H84" s="3"/>
      <c r="I84" s="4"/>
      <c r="J84" s="4"/>
    </row>
    <row r="85" spans="1:13" ht="0" hidden="1" customHeight="1" x14ac:dyDescent="0.25"/>
    <row r="86" spans="1:13" ht="16.7" customHeight="1" thickTop="1" x14ac:dyDescent="0.25"/>
    <row r="87" spans="1:13" ht="12.6" customHeight="1" x14ac:dyDescent="0.25">
      <c r="B87" s="180"/>
      <c r="C87" s="181"/>
      <c r="D87" s="181"/>
      <c r="E87" s="181"/>
      <c r="F87" s="181"/>
      <c r="G87" s="181"/>
      <c r="H87" s="181"/>
    </row>
    <row r="91" spans="1:13" ht="15" customHeight="1" thickBot="1" x14ac:dyDescent="0.3">
      <c r="K91" s="173"/>
      <c r="L91" s="174"/>
      <c r="M91" s="175"/>
    </row>
    <row r="92" spans="1:13" s="82" customFormat="1" ht="15" customHeight="1" thickTop="1" x14ac:dyDescent="0.25">
      <c r="K92" s="240"/>
      <c r="L92" s="83"/>
      <c r="M92" s="83"/>
    </row>
    <row r="93" spans="1:13" s="82" customFormat="1" ht="15" customHeight="1" x14ac:dyDescent="0.25">
      <c r="K93" s="240"/>
      <c r="L93" s="83"/>
      <c r="M93" s="83"/>
    </row>
    <row r="94" spans="1:13" s="82" customFormat="1" ht="15" customHeight="1" x14ac:dyDescent="0.25">
      <c r="K94" s="240"/>
      <c r="L94" s="83"/>
      <c r="M94" s="83"/>
    </row>
    <row r="95" spans="1:13" s="82" customFormat="1" ht="15" customHeight="1" x14ac:dyDescent="0.25">
      <c r="K95" s="240"/>
      <c r="L95" s="83"/>
      <c r="M95" s="83"/>
    </row>
    <row r="96" spans="1:13" s="82" customFormat="1" ht="15" customHeight="1" x14ac:dyDescent="0.25">
      <c r="K96" s="240"/>
      <c r="L96" s="83"/>
      <c r="M96" s="83"/>
    </row>
    <row r="97" spans="1:13" s="82" customFormat="1" ht="15" customHeight="1" x14ac:dyDescent="0.25">
      <c r="K97" s="240"/>
      <c r="L97" s="83"/>
      <c r="M97" s="83"/>
    </row>
    <row r="98" spans="1:13" ht="25.5" customHeight="1" x14ac:dyDescent="0.25"/>
    <row r="99" spans="1:13" ht="15" customHeight="1" x14ac:dyDescent="0.25"/>
    <row r="100" spans="1:13" ht="15" customHeight="1" x14ac:dyDescent="0.25"/>
    <row r="101" spans="1:13" ht="12.75" customHeight="1" thickBot="1" x14ac:dyDescent="0.3"/>
    <row r="102" spans="1:13" ht="21" customHeight="1" x14ac:dyDescent="0.25">
      <c r="A102" s="198" t="s">
        <v>4</v>
      </c>
      <c r="B102" s="114"/>
      <c r="C102" s="114"/>
      <c r="D102" s="199"/>
      <c r="E102" s="239" t="s">
        <v>3</v>
      </c>
      <c r="F102" s="239"/>
      <c r="G102" s="239"/>
      <c r="H102" s="239"/>
      <c r="I102" s="239"/>
      <c r="J102" s="239"/>
      <c r="K102" s="113" t="s">
        <v>9</v>
      </c>
      <c r="L102" s="114"/>
      <c r="M102" s="115"/>
    </row>
    <row r="103" spans="1:13" ht="24.75" customHeight="1" x14ac:dyDescent="0.25">
      <c r="A103" s="200"/>
      <c r="B103" s="117"/>
      <c r="C103" s="117"/>
      <c r="D103" s="201"/>
      <c r="E103" s="96" t="s">
        <v>5</v>
      </c>
      <c r="F103" s="97"/>
      <c r="G103" s="5" t="s">
        <v>79</v>
      </c>
      <c r="H103" s="6" t="s">
        <v>6</v>
      </c>
      <c r="I103" s="6" t="s">
        <v>7</v>
      </c>
      <c r="J103" s="6" t="s">
        <v>8</v>
      </c>
      <c r="K103" s="116"/>
      <c r="L103" s="117"/>
      <c r="M103" s="118"/>
    </row>
    <row r="104" spans="1:13" ht="12.75" customHeight="1" x14ac:dyDescent="0.25">
      <c r="A104" s="119" t="s">
        <v>90</v>
      </c>
      <c r="B104" s="120"/>
      <c r="C104" s="120"/>
      <c r="D104" s="121"/>
      <c r="E104" s="202">
        <f>+E105</f>
        <v>0</v>
      </c>
      <c r="F104" s="203"/>
      <c r="G104" s="55">
        <f>+G105</f>
        <v>38450000</v>
      </c>
      <c r="H104" s="55">
        <f>+H105</f>
        <v>38450000</v>
      </c>
      <c r="I104" s="55">
        <f>+I105</f>
        <v>7290698.8700000001</v>
      </c>
      <c r="J104" s="55">
        <f>+J105</f>
        <v>7290698.8700000001</v>
      </c>
      <c r="K104" s="49"/>
      <c r="L104" s="49"/>
      <c r="M104" s="50">
        <f>+M105</f>
        <v>31159301.129999999</v>
      </c>
    </row>
    <row r="105" spans="1:13" ht="12.75" customHeight="1" x14ac:dyDescent="0.25">
      <c r="A105" s="98" t="s">
        <v>81</v>
      </c>
      <c r="B105" s="99"/>
      <c r="C105" s="99"/>
      <c r="D105" s="100"/>
      <c r="E105" s="204">
        <f>+E106+E108+E110</f>
        <v>0</v>
      </c>
      <c r="F105" s="205"/>
      <c r="G105" s="56">
        <f>+G106+G108+G110</f>
        <v>38450000</v>
      </c>
      <c r="H105" s="56">
        <f t="shared" ref="H105:J105" si="8">+H106+H108+H110</f>
        <v>38450000</v>
      </c>
      <c r="I105" s="56">
        <f t="shared" si="8"/>
        <v>7290698.8700000001</v>
      </c>
      <c r="J105" s="56">
        <f t="shared" si="8"/>
        <v>7290698.8700000001</v>
      </c>
      <c r="K105" s="45"/>
      <c r="L105" s="45"/>
      <c r="M105" s="51">
        <f>+M106+M108+M110</f>
        <v>31159301.129999999</v>
      </c>
    </row>
    <row r="106" spans="1:13" ht="12" customHeight="1" x14ac:dyDescent="0.25">
      <c r="A106" s="86" t="s">
        <v>11</v>
      </c>
      <c r="B106" s="87"/>
      <c r="C106" s="87"/>
      <c r="D106" s="88"/>
      <c r="E106" s="195">
        <v>0</v>
      </c>
      <c r="F106" s="196"/>
      <c r="G106" s="57">
        <v>7800000</v>
      </c>
      <c r="H106" s="57">
        <v>7800000</v>
      </c>
      <c r="I106" s="57">
        <v>2727578.12</v>
      </c>
      <c r="J106" s="57">
        <v>2727578.12</v>
      </c>
      <c r="K106" s="44"/>
      <c r="L106" s="44"/>
      <c r="M106" s="52">
        <f>+H106-I106</f>
        <v>5072421.88</v>
      </c>
    </row>
    <row r="107" spans="1:13" ht="11.25" customHeight="1" x14ac:dyDescent="0.25">
      <c r="A107" s="86" t="s">
        <v>89</v>
      </c>
      <c r="B107" s="87"/>
      <c r="C107" s="87"/>
      <c r="D107" s="88"/>
      <c r="E107" s="195">
        <v>0</v>
      </c>
      <c r="F107" s="196"/>
      <c r="G107" s="68">
        <v>0</v>
      </c>
      <c r="H107" s="68">
        <v>0</v>
      </c>
      <c r="I107" s="68">
        <v>0</v>
      </c>
      <c r="J107" s="68">
        <v>0</v>
      </c>
      <c r="K107" s="69"/>
      <c r="L107" s="69"/>
      <c r="M107" s="70">
        <v>0</v>
      </c>
    </row>
    <row r="108" spans="1:13" ht="12.75" customHeight="1" x14ac:dyDescent="0.25">
      <c r="A108" s="86" t="s">
        <v>13</v>
      </c>
      <c r="B108" s="87"/>
      <c r="C108" s="87"/>
      <c r="D108" s="88"/>
      <c r="E108" s="195">
        <v>0</v>
      </c>
      <c r="F108" s="196"/>
      <c r="G108" s="57">
        <v>7950000</v>
      </c>
      <c r="H108" s="57">
        <v>7950000</v>
      </c>
      <c r="I108" s="57">
        <v>0</v>
      </c>
      <c r="J108" s="57">
        <v>0</v>
      </c>
      <c r="K108" s="44"/>
      <c r="L108" s="44"/>
      <c r="M108" s="52">
        <f>+H108-I108</f>
        <v>7950000</v>
      </c>
    </row>
    <row r="109" spans="1:13" ht="11.25" customHeight="1" x14ac:dyDescent="0.25">
      <c r="A109" s="86" t="s">
        <v>14</v>
      </c>
      <c r="B109" s="87"/>
      <c r="C109" s="87"/>
      <c r="D109" s="88"/>
      <c r="E109" s="195">
        <v>0</v>
      </c>
      <c r="F109" s="196"/>
      <c r="G109" s="65">
        <v>0</v>
      </c>
      <c r="H109" s="65">
        <v>0</v>
      </c>
      <c r="I109" s="65">
        <v>0</v>
      </c>
      <c r="J109" s="65">
        <v>0</v>
      </c>
      <c r="K109" s="66"/>
      <c r="L109" s="66"/>
      <c r="M109" s="67">
        <v>0</v>
      </c>
    </row>
    <row r="110" spans="1:13" ht="12.75" customHeight="1" x14ac:dyDescent="0.25">
      <c r="A110" s="86" t="s">
        <v>15</v>
      </c>
      <c r="B110" s="87"/>
      <c r="C110" s="87"/>
      <c r="D110" s="88"/>
      <c r="E110" s="195">
        <v>0</v>
      </c>
      <c r="F110" s="196"/>
      <c r="G110" s="58">
        <v>22700000</v>
      </c>
      <c r="H110" s="58">
        <v>22700000</v>
      </c>
      <c r="I110" s="58">
        <v>4563120.75</v>
      </c>
      <c r="J110" s="58">
        <v>4563120.75</v>
      </c>
      <c r="K110" s="81"/>
      <c r="L110" s="81"/>
      <c r="M110" s="53">
        <f>+H110-I110</f>
        <v>18136879.25</v>
      </c>
    </row>
    <row r="111" spans="1:13" ht="12.75" customHeight="1" x14ac:dyDescent="0.25">
      <c r="A111" s="128" t="s">
        <v>16</v>
      </c>
      <c r="B111" s="129"/>
      <c r="C111" s="129"/>
      <c r="D111" s="130"/>
      <c r="E111" s="195">
        <v>0</v>
      </c>
      <c r="F111" s="196"/>
      <c r="G111" s="68">
        <v>0</v>
      </c>
      <c r="H111" s="68">
        <v>0</v>
      </c>
      <c r="I111" s="68">
        <v>0</v>
      </c>
      <c r="J111" s="68">
        <v>0</v>
      </c>
      <c r="K111" s="69">
        <v>0</v>
      </c>
      <c r="L111" s="69"/>
      <c r="M111" s="70">
        <v>0</v>
      </c>
    </row>
    <row r="112" spans="1:13" ht="12.75" customHeight="1" x14ac:dyDescent="0.25">
      <c r="A112" s="86" t="s">
        <v>17</v>
      </c>
      <c r="B112" s="87"/>
      <c r="C112" s="87"/>
      <c r="D112" s="88"/>
      <c r="E112" s="206">
        <v>0</v>
      </c>
      <c r="F112" s="207"/>
      <c r="G112" s="65">
        <v>0</v>
      </c>
      <c r="H112" s="65">
        <v>0</v>
      </c>
      <c r="I112" s="65">
        <v>0</v>
      </c>
      <c r="J112" s="65">
        <v>0</v>
      </c>
      <c r="K112" s="66"/>
      <c r="L112" s="66"/>
      <c r="M112" s="67">
        <v>0</v>
      </c>
    </row>
    <row r="113" spans="1:13" ht="12.75" customHeight="1" x14ac:dyDescent="0.25">
      <c r="A113" s="133" t="s">
        <v>82</v>
      </c>
      <c r="B113" s="134"/>
      <c r="C113" s="134"/>
      <c r="D113" s="135"/>
      <c r="E113" s="206">
        <v>0</v>
      </c>
      <c r="F113" s="207"/>
      <c r="G113" s="65">
        <v>0</v>
      </c>
      <c r="H113" s="65">
        <v>0</v>
      </c>
      <c r="I113" s="65">
        <v>0</v>
      </c>
      <c r="J113" s="65">
        <v>0</v>
      </c>
      <c r="K113" s="66"/>
      <c r="L113" s="66"/>
      <c r="M113" s="67">
        <v>0</v>
      </c>
    </row>
    <row r="114" spans="1:13" ht="13.5" customHeight="1" x14ac:dyDescent="0.25">
      <c r="A114" s="86" t="s">
        <v>18</v>
      </c>
      <c r="B114" s="87"/>
      <c r="C114" s="87"/>
      <c r="D114" s="88"/>
      <c r="E114" s="206">
        <v>0</v>
      </c>
      <c r="F114" s="207"/>
      <c r="G114" s="65">
        <v>0</v>
      </c>
      <c r="H114" s="65">
        <v>0</v>
      </c>
      <c r="I114" s="65">
        <v>0</v>
      </c>
      <c r="J114" s="65">
        <v>0</v>
      </c>
      <c r="K114" s="66"/>
      <c r="L114" s="66"/>
      <c r="M114" s="67">
        <v>0</v>
      </c>
    </row>
    <row r="115" spans="1:13" ht="12.75" customHeight="1" x14ac:dyDescent="0.25">
      <c r="A115" s="86" t="s">
        <v>19</v>
      </c>
      <c r="B115" s="87"/>
      <c r="C115" s="87"/>
      <c r="D115" s="88"/>
      <c r="E115" s="206">
        <v>0</v>
      </c>
      <c r="F115" s="207"/>
      <c r="G115" s="65">
        <v>0</v>
      </c>
      <c r="H115" s="65">
        <v>0</v>
      </c>
      <c r="I115" s="65">
        <v>0</v>
      </c>
      <c r="J115" s="65">
        <v>0</v>
      </c>
      <c r="K115" s="66"/>
      <c r="L115" s="66"/>
      <c r="M115" s="67">
        <v>0</v>
      </c>
    </row>
    <row r="116" spans="1:13" ht="12.75" customHeight="1" x14ac:dyDescent="0.25">
      <c r="A116" s="86" t="s">
        <v>20</v>
      </c>
      <c r="B116" s="87"/>
      <c r="C116" s="87"/>
      <c r="D116" s="88"/>
      <c r="E116" s="206">
        <v>0</v>
      </c>
      <c r="F116" s="207"/>
      <c r="G116" s="65">
        <v>0</v>
      </c>
      <c r="H116" s="65">
        <v>0</v>
      </c>
      <c r="I116" s="65">
        <v>0</v>
      </c>
      <c r="J116" s="65">
        <v>0</v>
      </c>
      <c r="K116" s="66"/>
      <c r="L116" s="66"/>
      <c r="M116" s="67">
        <v>0</v>
      </c>
    </row>
    <row r="117" spans="1:13" ht="13.5" customHeight="1" x14ac:dyDescent="0.25">
      <c r="A117" s="86" t="s">
        <v>21</v>
      </c>
      <c r="B117" s="87"/>
      <c r="C117" s="87"/>
      <c r="D117" s="88"/>
      <c r="E117" s="206">
        <v>0</v>
      </c>
      <c r="F117" s="207"/>
      <c r="G117" s="65">
        <v>0</v>
      </c>
      <c r="H117" s="65">
        <v>0</v>
      </c>
      <c r="I117" s="65">
        <v>0</v>
      </c>
      <c r="J117" s="65">
        <v>0</v>
      </c>
      <c r="K117" s="66"/>
      <c r="L117" s="66"/>
      <c r="M117" s="67">
        <v>0</v>
      </c>
    </row>
    <row r="118" spans="1:13" ht="13.5" customHeight="1" x14ac:dyDescent="0.25">
      <c r="A118" s="86" t="s">
        <v>22</v>
      </c>
      <c r="B118" s="87"/>
      <c r="C118" s="87"/>
      <c r="D118" s="88"/>
      <c r="E118" s="206">
        <v>0</v>
      </c>
      <c r="F118" s="207"/>
      <c r="G118" s="65">
        <v>0</v>
      </c>
      <c r="H118" s="65">
        <v>0</v>
      </c>
      <c r="I118" s="65">
        <v>0</v>
      </c>
      <c r="J118" s="65">
        <v>0</v>
      </c>
      <c r="K118" s="66"/>
      <c r="L118" s="66"/>
      <c r="M118" s="67">
        <v>0</v>
      </c>
    </row>
    <row r="119" spans="1:13" ht="12.75" customHeight="1" x14ac:dyDescent="0.25">
      <c r="A119" s="86" t="s">
        <v>23</v>
      </c>
      <c r="B119" s="87"/>
      <c r="C119" s="87"/>
      <c r="D119" s="88"/>
      <c r="E119" s="206">
        <v>0</v>
      </c>
      <c r="F119" s="207"/>
      <c r="G119" s="65">
        <v>0</v>
      </c>
      <c r="H119" s="65">
        <v>0</v>
      </c>
      <c r="I119" s="65">
        <v>0</v>
      </c>
      <c r="J119" s="65">
        <v>0</v>
      </c>
      <c r="K119" s="66"/>
      <c r="L119" s="66"/>
      <c r="M119" s="67">
        <v>0</v>
      </c>
    </row>
    <row r="120" spans="1:13" ht="13.5" customHeight="1" x14ac:dyDescent="0.25">
      <c r="A120" s="86" t="s">
        <v>24</v>
      </c>
      <c r="B120" s="87"/>
      <c r="C120" s="87"/>
      <c r="D120" s="88"/>
      <c r="E120" s="206">
        <v>0</v>
      </c>
      <c r="F120" s="207"/>
      <c r="G120" s="65">
        <v>0</v>
      </c>
      <c r="H120" s="65">
        <v>0</v>
      </c>
      <c r="I120" s="65">
        <v>0</v>
      </c>
      <c r="J120" s="65">
        <v>0</v>
      </c>
      <c r="K120" s="66"/>
      <c r="L120" s="66"/>
      <c r="M120" s="67">
        <v>0</v>
      </c>
    </row>
    <row r="121" spans="1:13" ht="13.5" customHeight="1" x14ac:dyDescent="0.25">
      <c r="A121" s="128" t="s">
        <v>31</v>
      </c>
      <c r="B121" s="129"/>
      <c r="C121" s="129"/>
      <c r="D121" s="130"/>
      <c r="E121" s="206">
        <v>0</v>
      </c>
      <c r="F121" s="207"/>
      <c r="G121" s="65">
        <v>0</v>
      </c>
      <c r="H121" s="65">
        <v>0</v>
      </c>
      <c r="I121" s="65">
        <v>0</v>
      </c>
      <c r="J121" s="65">
        <v>0</v>
      </c>
      <c r="K121" s="66"/>
      <c r="L121" s="66"/>
      <c r="M121" s="67">
        <v>0</v>
      </c>
    </row>
    <row r="122" spans="1:13" ht="12.75" customHeight="1" x14ac:dyDescent="0.25">
      <c r="A122" s="86" t="s">
        <v>32</v>
      </c>
      <c r="B122" s="87"/>
      <c r="C122" s="87"/>
      <c r="D122" s="88"/>
      <c r="E122" s="206">
        <v>0</v>
      </c>
      <c r="F122" s="207"/>
      <c r="G122" s="65">
        <v>0</v>
      </c>
      <c r="H122" s="65">
        <v>0</v>
      </c>
      <c r="I122" s="65">
        <v>0</v>
      </c>
      <c r="J122" s="65">
        <v>0</v>
      </c>
      <c r="K122" s="66"/>
      <c r="L122" s="66"/>
      <c r="M122" s="67">
        <v>0</v>
      </c>
    </row>
    <row r="123" spans="1:13" ht="12.75" customHeight="1" x14ac:dyDescent="0.25">
      <c r="A123" s="133" t="s">
        <v>83</v>
      </c>
      <c r="B123" s="134"/>
      <c r="C123" s="134"/>
      <c r="D123" s="135"/>
      <c r="E123" s="206">
        <v>0</v>
      </c>
      <c r="F123" s="207"/>
      <c r="G123" s="65">
        <v>0</v>
      </c>
      <c r="H123" s="65">
        <v>0</v>
      </c>
      <c r="I123" s="65">
        <v>0</v>
      </c>
      <c r="J123" s="65">
        <v>0</v>
      </c>
      <c r="K123" s="66"/>
      <c r="L123" s="66"/>
      <c r="M123" s="67">
        <v>0</v>
      </c>
    </row>
    <row r="124" spans="1:13" ht="12.75" customHeight="1" x14ac:dyDescent="0.25">
      <c r="A124" s="86" t="s">
        <v>25</v>
      </c>
      <c r="B124" s="87"/>
      <c r="C124" s="87"/>
      <c r="D124" s="88"/>
      <c r="E124" s="206">
        <v>0</v>
      </c>
      <c r="F124" s="207"/>
      <c r="G124" s="65">
        <v>0</v>
      </c>
      <c r="H124" s="65">
        <v>0</v>
      </c>
      <c r="I124" s="65">
        <v>0</v>
      </c>
      <c r="J124" s="65">
        <v>0</v>
      </c>
      <c r="K124" s="66"/>
      <c r="L124" s="66"/>
      <c r="M124" s="67">
        <v>0</v>
      </c>
    </row>
    <row r="125" spans="1:13" ht="11.25" customHeight="1" x14ac:dyDescent="0.25">
      <c r="A125" s="86" t="s">
        <v>26</v>
      </c>
      <c r="B125" s="87"/>
      <c r="C125" s="87"/>
      <c r="D125" s="88"/>
      <c r="E125" s="206">
        <v>0</v>
      </c>
      <c r="F125" s="207"/>
      <c r="G125" s="65">
        <v>0</v>
      </c>
      <c r="H125" s="65">
        <v>0</v>
      </c>
      <c r="I125" s="65">
        <v>0</v>
      </c>
      <c r="J125" s="65">
        <v>0</v>
      </c>
      <c r="K125" s="66"/>
      <c r="L125" s="66"/>
      <c r="M125" s="67">
        <v>0</v>
      </c>
    </row>
    <row r="126" spans="1:13" ht="12.75" customHeight="1" x14ac:dyDescent="0.25">
      <c r="A126" s="86" t="s">
        <v>33</v>
      </c>
      <c r="B126" s="87"/>
      <c r="C126" s="87"/>
      <c r="D126" s="88"/>
      <c r="E126" s="206">
        <v>0</v>
      </c>
      <c r="F126" s="207"/>
      <c r="G126" s="65">
        <v>0</v>
      </c>
      <c r="H126" s="65">
        <v>0</v>
      </c>
      <c r="I126" s="65">
        <v>0</v>
      </c>
      <c r="J126" s="65">
        <v>0</v>
      </c>
      <c r="K126" s="66"/>
      <c r="L126" s="66"/>
      <c r="M126" s="67">
        <v>0</v>
      </c>
    </row>
    <row r="127" spans="1:13" ht="13.5" customHeight="1" x14ac:dyDescent="0.25">
      <c r="A127" s="86" t="s">
        <v>34</v>
      </c>
      <c r="B127" s="87"/>
      <c r="C127" s="87"/>
      <c r="D127" s="88"/>
      <c r="E127" s="206">
        <v>0</v>
      </c>
      <c r="F127" s="207"/>
      <c r="G127" s="65">
        <v>0</v>
      </c>
      <c r="H127" s="65">
        <v>0</v>
      </c>
      <c r="I127" s="65">
        <v>0</v>
      </c>
      <c r="J127" s="65">
        <v>0</v>
      </c>
      <c r="K127" s="66"/>
      <c r="L127" s="66"/>
      <c r="M127" s="67">
        <v>0</v>
      </c>
    </row>
    <row r="128" spans="1:13" ht="14.25" customHeight="1" x14ac:dyDescent="0.25">
      <c r="A128" s="86" t="s">
        <v>35</v>
      </c>
      <c r="B128" s="87"/>
      <c r="C128" s="87"/>
      <c r="D128" s="88"/>
      <c r="E128" s="206">
        <v>0</v>
      </c>
      <c r="F128" s="207"/>
      <c r="G128" s="65">
        <v>0</v>
      </c>
      <c r="H128" s="65">
        <v>0</v>
      </c>
      <c r="I128" s="65">
        <v>0</v>
      </c>
      <c r="J128" s="65">
        <v>0</v>
      </c>
      <c r="K128" s="66"/>
      <c r="L128" s="66"/>
      <c r="M128" s="67">
        <v>0</v>
      </c>
    </row>
    <row r="129" spans="1:13" ht="12.75" customHeight="1" x14ac:dyDescent="0.25">
      <c r="A129" s="86" t="s">
        <v>36</v>
      </c>
      <c r="B129" s="87"/>
      <c r="C129" s="87"/>
      <c r="D129" s="88"/>
      <c r="E129" s="206">
        <v>0</v>
      </c>
      <c r="F129" s="207"/>
      <c r="G129" s="65">
        <v>0</v>
      </c>
      <c r="H129" s="65">
        <v>0</v>
      </c>
      <c r="I129" s="65">
        <v>0</v>
      </c>
      <c r="J129" s="65">
        <v>0</v>
      </c>
      <c r="K129" s="66"/>
      <c r="L129" s="66"/>
      <c r="M129" s="67">
        <v>0</v>
      </c>
    </row>
    <row r="130" spans="1:13" ht="12.75" customHeight="1" x14ac:dyDescent="0.25">
      <c r="A130" s="86" t="s">
        <v>37</v>
      </c>
      <c r="B130" s="87"/>
      <c r="C130" s="87"/>
      <c r="D130" s="88"/>
      <c r="E130" s="206">
        <v>0</v>
      </c>
      <c r="F130" s="207"/>
      <c r="G130" s="65">
        <v>0</v>
      </c>
      <c r="H130" s="65">
        <v>0</v>
      </c>
      <c r="I130" s="65">
        <v>0</v>
      </c>
      <c r="J130" s="65">
        <v>0</v>
      </c>
      <c r="K130" s="66"/>
      <c r="L130" s="66"/>
      <c r="M130" s="67">
        <v>0</v>
      </c>
    </row>
    <row r="131" spans="1:13" ht="12.75" customHeight="1" x14ac:dyDescent="0.25">
      <c r="A131" s="86" t="s">
        <v>38</v>
      </c>
      <c r="B131" s="87"/>
      <c r="C131" s="87"/>
      <c r="D131" s="88"/>
      <c r="E131" s="206">
        <v>0</v>
      </c>
      <c r="F131" s="207"/>
      <c r="G131" s="65">
        <v>0</v>
      </c>
      <c r="H131" s="65">
        <v>0</v>
      </c>
      <c r="I131" s="65">
        <v>0</v>
      </c>
      <c r="J131" s="65">
        <v>0</v>
      </c>
      <c r="K131" s="66"/>
      <c r="L131" s="66"/>
      <c r="M131" s="67">
        <v>0</v>
      </c>
    </row>
    <row r="132" spans="1:13" ht="12.75" customHeight="1" x14ac:dyDescent="0.25">
      <c r="A132" s="86" t="s">
        <v>39</v>
      </c>
      <c r="B132" s="87"/>
      <c r="C132" s="87"/>
      <c r="D132" s="88"/>
      <c r="E132" s="206">
        <v>0</v>
      </c>
      <c r="F132" s="207"/>
      <c r="G132" s="65">
        <v>0</v>
      </c>
      <c r="H132" s="65">
        <v>0</v>
      </c>
      <c r="I132" s="65">
        <v>0</v>
      </c>
      <c r="J132" s="65">
        <v>0</v>
      </c>
      <c r="K132" s="66"/>
      <c r="L132" s="66"/>
      <c r="M132" s="67">
        <v>0</v>
      </c>
    </row>
    <row r="133" spans="1:13" ht="12.75" customHeight="1" x14ac:dyDescent="0.25">
      <c r="A133" s="133" t="s">
        <v>27</v>
      </c>
      <c r="B133" s="134"/>
      <c r="C133" s="134"/>
      <c r="D133" s="135"/>
      <c r="E133" s="206">
        <v>0</v>
      </c>
      <c r="F133" s="207"/>
      <c r="G133" s="65">
        <v>0</v>
      </c>
      <c r="H133" s="65">
        <v>0</v>
      </c>
      <c r="I133" s="65">
        <v>0</v>
      </c>
      <c r="J133" s="65">
        <v>0</v>
      </c>
      <c r="K133" s="66"/>
      <c r="L133" s="66"/>
      <c r="M133" s="67">
        <v>0</v>
      </c>
    </row>
    <row r="134" spans="1:13" ht="12.75" customHeight="1" x14ac:dyDescent="0.25">
      <c r="A134" s="128" t="s">
        <v>63</v>
      </c>
      <c r="B134" s="152"/>
      <c r="C134" s="152"/>
      <c r="D134" s="153"/>
      <c r="E134" s="206">
        <v>0</v>
      </c>
      <c r="F134" s="207"/>
      <c r="G134" s="65">
        <v>0</v>
      </c>
      <c r="H134" s="65">
        <v>0</v>
      </c>
      <c r="I134" s="65">
        <v>0</v>
      </c>
      <c r="J134" s="65">
        <v>0</v>
      </c>
      <c r="K134" s="66"/>
      <c r="L134" s="66"/>
      <c r="M134" s="67">
        <v>0</v>
      </c>
    </row>
    <row r="135" spans="1:13" ht="13.5" customHeight="1" x14ac:dyDescent="0.25">
      <c r="A135" s="86" t="s">
        <v>28</v>
      </c>
      <c r="B135" s="87"/>
      <c r="C135" s="87"/>
      <c r="D135" s="88"/>
      <c r="E135" s="206">
        <v>0</v>
      </c>
      <c r="F135" s="207"/>
      <c r="G135" s="65">
        <v>0</v>
      </c>
      <c r="H135" s="65">
        <v>0</v>
      </c>
      <c r="I135" s="65">
        <v>0</v>
      </c>
      <c r="J135" s="65">
        <v>0</v>
      </c>
      <c r="K135" s="66"/>
      <c r="L135" s="66"/>
      <c r="M135" s="67">
        <v>0</v>
      </c>
    </row>
    <row r="136" spans="1:13" ht="12.75" customHeight="1" x14ac:dyDescent="0.25">
      <c r="A136" s="128" t="s">
        <v>71</v>
      </c>
      <c r="B136" s="129"/>
      <c r="C136" s="129"/>
      <c r="D136" s="130"/>
      <c r="E136" s="206">
        <v>0</v>
      </c>
      <c r="F136" s="207"/>
      <c r="G136" s="65">
        <v>0</v>
      </c>
      <c r="H136" s="65">
        <v>0</v>
      </c>
      <c r="I136" s="65">
        <v>0</v>
      </c>
      <c r="J136" s="65">
        <v>0</v>
      </c>
      <c r="K136" s="66"/>
      <c r="L136" s="66"/>
      <c r="M136" s="67">
        <v>0</v>
      </c>
    </row>
    <row r="137" spans="1:13" ht="13.5" customHeight="1" x14ac:dyDescent="0.25">
      <c r="A137" s="128" t="s">
        <v>72</v>
      </c>
      <c r="B137" s="129"/>
      <c r="C137" s="129"/>
      <c r="D137" s="130"/>
      <c r="E137" s="206">
        <v>0</v>
      </c>
      <c r="F137" s="207"/>
      <c r="G137" s="65">
        <v>0</v>
      </c>
      <c r="H137" s="65">
        <v>0</v>
      </c>
      <c r="I137" s="65">
        <v>0</v>
      </c>
      <c r="J137" s="65">
        <v>0</v>
      </c>
      <c r="K137" s="66"/>
      <c r="L137" s="66"/>
      <c r="M137" s="67">
        <v>0</v>
      </c>
    </row>
    <row r="138" spans="1:13" ht="12.75" customHeight="1" x14ac:dyDescent="0.25">
      <c r="A138" s="86" t="s">
        <v>73</v>
      </c>
      <c r="B138" s="87"/>
      <c r="C138" s="87"/>
      <c r="D138" s="88"/>
      <c r="E138" s="206">
        <v>0</v>
      </c>
      <c r="F138" s="207"/>
      <c r="G138" s="65">
        <v>0</v>
      </c>
      <c r="H138" s="65">
        <v>0</v>
      </c>
      <c r="I138" s="65">
        <v>0</v>
      </c>
      <c r="J138" s="65">
        <v>0</v>
      </c>
      <c r="K138" s="66"/>
      <c r="L138" s="66"/>
      <c r="M138" s="67">
        <v>0</v>
      </c>
    </row>
    <row r="139" spans="1:13" ht="12.75" customHeight="1" x14ac:dyDescent="0.25">
      <c r="A139" s="86" t="s">
        <v>74</v>
      </c>
      <c r="B139" s="87"/>
      <c r="C139" s="87"/>
      <c r="D139" s="88"/>
      <c r="E139" s="206">
        <v>0</v>
      </c>
      <c r="F139" s="207"/>
      <c r="G139" s="65">
        <v>0</v>
      </c>
      <c r="H139" s="65">
        <v>0</v>
      </c>
      <c r="I139" s="65">
        <v>0</v>
      </c>
      <c r="J139" s="65">
        <v>0</v>
      </c>
      <c r="K139" s="66"/>
      <c r="L139" s="66"/>
      <c r="M139" s="67">
        <v>0</v>
      </c>
    </row>
    <row r="140" spans="1:13" ht="12.75" customHeight="1" x14ac:dyDescent="0.25">
      <c r="A140" s="128" t="s">
        <v>75</v>
      </c>
      <c r="B140" s="129"/>
      <c r="C140" s="129"/>
      <c r="D140" s="130"/>
      <c r="E140" s="206">
        <v>0</v>
      </c>
      <c r="F140" s="207"/>
      <c r="G140" s="65">
        <v>0</v>
      </c>
      <c r="H140" s="65">
        <v>0</v>
      </c>
      <c r="I140" s="65">
        <v>0</v>
      </c>
      <c r="J140" s="65">
        <v>0</v>
      </c>
      <c r="K140" s="66"/>
      <c r="L140" s="66"/>
      <c r="M140" s="67">
        <v>0</v>
      </c>
    </row>
    <row r="141" spans="1:13" ht="13.5" customHeight="1" x14ac:dyDescent="0.25">
      <c r="A141" s="128" t="s">
        <v>76</v>
      </c>
      <c r="B141" s="129"/>
      <c r="C141" s="129"/>
      <c r="D141" s="130"/>
      <c r="E141" s="206">
        <v>0</v>
      </c>
      <c r="F141" s="207"/>
      <c r="G141" s="65">
        <v>0</v>
      </c>
      <c r="H141" s="65">
        <v>0</v>
      </c>
      <c r="I141" s="65">
        <v>0</v>
      </c>
      <c r="J141" s="65">
        <v>0</v>
      </c>
      <c r="K141" s="66"/>
      <c r="L141" s="66"/>
      <c r="M141" s="67">
        <v>0</v>
      </c>
    </row>
    <row r="142" spans="1:13" ht="12.75" customHeight="1" x14ac:dyDescent="0.25">
      <c r="A142" s="86" t="s">
        <v>77</v>
      </c>
      <c r="B142" s="87"/>
      <c r="C142" s="87"/>
      <c r="D142" s="88"/>
      <c r="E142" s="206">
        <v>0</v>
      </c>
      <c r="F142" s="207"/>
      <c r="G142" s="65">
        <v>0</v>
      </c>
      <c r="H142" s="65">
        <v>0</v>
      </c>
      <c r="I142" s="65">
        <v>0</v>
      </c>
      <c r="J142" s="65">
        <v>0</v>
      </c>
      <c r="K142" s="66"/>
      <c r="L142" s="66"/>
      <c r="M142" s="67">
        <v>0</v>
      </c>
    </row>
    <row r="143" spans="1:13" ht="15" customHeight="1" thickBot="1" x14ac:dyDescent="0.3">
      <c r="A143" s="208" t="s">
        <v>78</v>
      </c>
      <c r="B143" s="209"/>
      <c r="C143" s="209"/>
      <c r="D143" s="210"/>
      <c r="E143" s="206">
        <v>0</v>
      </c>
      <c r="F143" s="207"/>
      <c r="G143" s="65">
        <v>0</v>
      </c>
      <c r="H143" s="65">
        <v>0</v>
      </c>
      <c r="I143" s="65">
        <v>0</v>
      </c>
      <c r="J143" s="65">
        <v>0</v>
      </c>
      <c r="K143" s="66"/>
      <c r="L143" s="66"/>
      <c r="M143" s="80">
        <v>0</v>
      </c>
    </row>
    <row r="144" spans="1:13" x14ac:dyDescent="0.25">
      <c r="A144" s="76"/>
      <c r="B144" s="76"/>
      <c r="C144" s="76"/>
      <c r="D144" s="76"/>
      <c r="E144" s="77"/>
      <c r="F144" s="77"/>
      <c r="G144" s="77"/>
      <c r="H144" s="77"/>
      <c r="I144" s="77"/>
      <c r="J144" s="77"/>
      <c r="K144" s="77"/>
      <c r="L144" s="77"/>
      <c r="M144" s="81"/>
    </row>
    <row r="145" spans="1:13" ht="15" customHeight="1" x14ac:dyDescent="0.25">
      <c r="A145" s="75"/>
      <c r="B145" s="75"/>
      <c r="C145" s="75"/>
      <c r="D145" s="75"/>
      <c r="E145" s="66"/>
      <c r="F145" s="66"/>
      <c r="G145" s="66"/>
      <c r="H145" s="66"/>
      <c r="I145" s="66"/>
      <c r="J145" s="66"/>
      <c r="K145" s="66"/>
      <c r="L145" s="66"/>
      <c r="M145" s="66"/>
    </row>
    <row r="146" spans="1:13" x14ac:dyDescent="0.25">
      <c r="A146" s="75"/>
      <c r="B146" s="75"/>
      <c r="C146" s="75"/>
      <c r="D146" s="75"/>
      <c r="E146" s="66"/>
      <c r="F146" s="66"/>
      <c r="G146" s="66"/>
      <c r="H146" s="66"/>
      <c r="I146" s="66"/>
      <c r="J146" s="66"/>
      <c r="K146" s="66"/>
      <c r="L146" s="66"/>
      <c r="M146" s="81"/>
    </row>
    <row r="147" spans="1:13" ht="15" customHeight="1" x14ac:dyDescent="0.25">
      <c r="A147" s="75"/>
      <c r="B147" s="75"/>
      <c r="C147" s="75"/>
      <c r="D147" s="75"/>
      <c r="E147" s="66"/>
      <c r="F147" s="66"/>
      <c r="G147" s="66"/>
      <c r="H147" s="66"/>
      <c r="I147" s="66"/>
      <c r="J147" s="66"/>
      <c r="K147" s="66"/>
      <c r="L147" s="66"/>
      <c r="M147" s="81"/>
    </row>
    <row r="148" spans="1:13" ht="15" customHeight="1" x14ac:dyDescent="0.25">
      <c r="A148" s="75"/>
      <c r="B148" s="75"/>
      <c r="C148" s="75"/>
      <c r="D148" s="75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5" customHeight="1" x14ac:dyDescent="0.25">
      <c r="A149" s="75"/>
      <c r="B149" s="75"/>
      <c r="C149" s="75"/>
      <c r="D149" s="75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1:13" ht="153.75" customHeight="1" thickBot="1" x14ac:dyDescent="0.3">
      <c r="A150" s="78"/>
      <c r="B150" s="78"/>
      <c r="C150" s="78"/>
      <c r="D150" s="78"/>
      <c r="E150" s="79"/>
      <c r="F150" s="79"/>
      <c r="G150" s="79"/>
      <c r="H150" s="79"/>
      <c r="I150" s="79"/>
      <c r="J150" s="79"/>
      <c r="K150" s="79"/>
      <c r="L150" s="79"/>
      <c r="M150" s="79"/>
    </row>
    <row r="151" spans="1:13" ht="20.25" customHeight="1" x14ac:dyDescent="0.25">
      <c r="A151" s="198" t="s">
        <v>4</v>
      </c>
      <c r="B151" s="114"/>
      <c r="C151" s="114"/>
      <c r="D151" s="199"/>
      <c r="E151" s="239" t="s">
        <v>3</v>
      </c>
      <c r="F151" s="239"/>
      <c r="G151" s="239"/>
      <c r="H151" s="239"/>
      <c r="I151" s="239"/>
      <c r="J151" s="239"/>
      <c r="K151" s="113" t="s">
        <v>9</v>
      </c>
      <c r="L151" s="114"/>
      <c r="M151" s="115"/>
    </row>
    <row r="152" spans="1:13" ht="33" customHeight="1" x14ac:dyDescent="0.25">
      <c r="A152" s="200"/>
      <c r="B152" s="117"/>
      <c r="C152" s="117"/>
      <c r="D152" s="201"/>
      <c r="E152" s="96" t="s">
        <v>5</v>
      </c>
      <c r="F152" s="97"/>
      <c r="G152" s="5" t="s">
        <v>79</v>
      </c>
      <c r="H152" s="6" t="s">
        <v>6</v>
      </c>
      <c r="I152" s="6" t="s">
        <v>7</v>
      </c>
      <c r="J152" s="6" t="s">
        <v>8</v>
      </c>
      <c r="K152" s="116"/>
      <c r="L152" s="117"/>
      <c r="M152" s="118"/>
    </row>
    <row r="153" spans="1:13" ht="15" customHeight="1" x14ac:dyDescent="0.25">
      <c r="A153" s="119" t="s">
        <v>90</v>
      </c>
      <c r="B153" s="120"/>
      <c r="C153" s="120"/>
      <c r="D153" s="121"/>
      <c r="E153" s="202">
        <f>+E154+E164+E168+E177+E181</f>
        <v>57523590.380000003</v>
      </c>
      <c r="F153" s="203"/>
      <c r="G153" s="55">
        <f>+G154+G164+G168+G177+G181</f>
        <v>-6426994.3499999996</v>
      </c>
      <c r="H153" s="55">
        <f>+H154+H164+H168+H177+H181</f>
        <v>51096596.030000001</v>
      </c>
      <c r="I153" s="55">
        <f>+I154+I164+I168+I177+I181</f>
        <v>4708110.38</v>
      </c>
      <c r="J153" s="55">
        <f>+J154+J164+J168+J177+J181</f>
        <v>4708110.38</v>
      </c>
      <c r="K153" s="49"/>
      <c r="L153" s="49"/>
      <c r="M153" s="50">
        <f>+M154+M164+M168+M177+M181</f>
        <v>46388485.650000006</v>
      </c>
    </row>
    <row r="154" spans="1:13" ht="15" customHeight="1" x14ac:dyDescent="0.25">
      <c r="A154" s="211" t="s">
        <v>84</v>
      </c>
      <c r="B154" s="212"/>
      <c r="C154" s="212"/>
      <c r="D154" s="213"/>
      <c r="E154" s="214">
        <v>0</v>
      </c>
      <c r="F154" s="215"/>
      <c r="G154" s="71">
        <v>0</v>
      </c>
      <c r="H154" s="71">
        <v>0</v>
      </c>
      <c r="I154" s="71">
        <v>0</v>
      </c>
      <c r="J154" s="71">
        <v>0</v>
      </c>
      <c r="K154" s="72"/>
      <c r="L154" s="72"/>
      <c r="M154" s="73">
        <v>0</v>
      </c>
    </row>
    <row r="155" spans="1:13" ht="15" customHeight="1" x14ac:dyDescent="0.25">
      <c r="A155" s="128" t="s">
        <v>29</v>
      </c>
      <c r="B155" s="129"/>
      <c r="C155" s="129"/>
      <c r="D155" s="130"/>
      <c r="E155" s="206">
        <v>0</v>
      </c>
      <c r="F155" s="207"/>
      <c r="G155" s="65">
        <v>0</v>
      </c>
      <c r="H155" s="65">
        <v>0</v>
      </c>
      <c r="I155" s="65">
        <v>0</v>
      </c>
      <c r="J155" s="65">
        <v>0</v>
      </c>
      <c r="K155" s="66"/>
      <c r="L155" s="66"/>
      <c r="M155" s="67">
        <v>0</v>
      </c>
    </row>
    <row r="156" spans="1:13" ht="15" customHeight="1" x14ac:dyDescent="0.25">
      <c r="A156" s="86" t="s">
        <v>30</v>
      </c>
      <c r="B156" s="87"/>
      <c r="C156" s="87"/>
      <c r="D156" s="88"/>
      <c r="E156" s="206">
        <v>0</v>
      </c>
      <c r="F156" s="207"/>
      <c r="G156" s="65">
        <v>0</v>
      </c>
      <c r="H156" s="65">
        <v>0</v>
      </c>
      <c r="I156" s="65">
        <v>0</v>
      </c>
      <c r="J156" s="65">
        <v>0</v>
      </c>
      <c r="K156" s="66"/>
      <c r="L156" s="66"/>
      <c r="M156" s="67">
        <v>0</v>
      </c>
    </row>
    <row r="157" spans="1:13" ht="15" customHeight="1" x14ac:dyDescent="0.25">
      <c r="A157" s="128" t="s">
        <v>64</v>
      </c>
      <c r="B157" s="129"/>
      <c r="C157" s="129"/>
      <c r="D157" s="130"/>
      <c r="E157" s="206">
        <v>0</v>
      </c>
      <c r="F157" s="207"/>
      <c r="G157" s="65">
        <v>0</v>
      </c>
      <c r="H157" s="65">
        <v>0</v>
      </c>
      <c r="I157" s="65">
        <v>0</v>
      </c>
      <c r="J157" s="65">
        <v>0</v>
      </c>
      <c r="K157" s="66"/>
      <c r="L157" s="66"/>
      <c r="M157" s="67">
        <v>0</v>
      </c>
    </row>
    <row r="158" spans="1:13" ht="15" customHeight="1" x14ac:dyDescent="0.25">
      <c r="A158" s="86" t="s">
        <v>65</v>
      </c>
      <c r="B158" s="87"/>
      <c r="C158" s="87"/>
      <c r="D158" s="88"/>
      <c r="E158" s="206">
        <v>0</v>
      </c>
      <c r="F158" s="207"/>
      <c r="G158" s="65">
        <v>0</v>
      </c>
      <c r="H158" s="65">
        <v>0</v>
      </c>
      <c r="I158" s="65">
        <v>0</v>
      </c>
      <c r="J158" s="65">
        <v>0</v>
      </c>
      <c r="K158" s="66"/>
      <c r="L158" s="66"/>
      <c r="M158" s="67">
        <v>0</v>
      </c>
    </row>
    <row r="159" spans="1:13" ht="15" customHeight="1" x14ac:dyDescent="0.25">
      <c r="A159" s="216" t="s">
        <v>66</v>
      </c>
      <c r="B159" s="158"/>
      <c r="C159" s="158"/>
      <c r="D159" s="159"/>
      <c r="E159" s="206">
        <v>0</v>
      </c>
      <c r="F159" s="207"/>
      <c r="G159" s="65">
        <v>0</v>
      </c>
      <c r="H159" s="65">
        <v>0</v>
      </c>
      <c r="I159" s="65">
        <v>0</v>
      </c>
      <c r="J159" s="65">
        <v>0</v>
      </c>
      <c r="K159" s="66"/>
      <c r="L159" s="66"/>
      <c r="M159" s="67">
        <v>0</v>
      </c>
    </row>
    <row r="160" spans="1:13" ht="13.5" customHeight="1" x14ac:dyDescent="0.25">
      <c r="A160" s="128" t="s">
        <v>67</v>
      </c>
      <c r="B160" s="129"/>
      <c r="C160" s="129"/>
      <c r="D160" s="130"/>
      <c r="E160" s="206">
        <v>0</v>
      </c>
      <c r="F160" s="207"/>
      <c r="G160" s="65">
        <v>0</v>
      </c>
      <c r="H160" s="65">
        <v>0</v>
      </c>
      <c r="I160" s="65">
        <v>0</v>
      </c>
      <c r="J160" s="65">
        <v>0</v>
      </c>
      <c r="K160" s="66"/>
      <c r="L160" s="66"/>
      <c r="M160" s="67">
        <v>0</v>
      </c>
    </row>
    <row r="161" spans="1:13" ht="14.25" customHeight="1" x14ac:dyDescent="0.25">
      <c r="A161" s="216" t="s">
        <v>68</v>
      </c>
      <c r="B161" s="158"/>
      <c r="C161" s="158"/>
      <c r="D161" s="159"/>
      <c r="E161" s="206">
        <v>0</v>
      </c>
      <c r="F161" s="207"/>
      <c r="G161" s="65">
        <v>0</v>
      </c>
      <c r="H161" s="65">
        <v>0</v>
      </c>
      <c r="I161" s="65">
        <v>0</v>
      </c>
      <c r="J161" s="65">
        <v>0</v>
      </c>
      <c r="K161" s="66"/>
      <c r="L161" s="66"/>
      <c r="M161" s="67">
        <v>0</v>
      </c>
    </row>
    <row r="162" spans="1:13" ht="14.25" customHeight="1" x14ac:dyDescent="0.25">
      <c r="A162" s="128" t="s">
        <v>69</v>
      </c>
      <c r="B162" s="129"/>
      <c r="C162" s="129"/>
      <c r="D162" s="130"/>
      <c r="E162" s="206">
        <v>0</v>
      </c>
      <c r="F162" s="207"/>
      <c r="G162" s="65">
        <v>0</v>
      </c>
      <c r="H162" s="65">
        <v>0</v>
      </c>
      <c r="I162" s="65">
        <v>0</v>
      </c>
      <c r="J162" s="65">
        <v>0</v>
      </c>
      <c r="K162" s="66"/>
      <c r="L162" s="66"/>
      <c r="M162" s="67">
        <v>0</v>
      </c>
    </row>
    <row r="163" spans="1:13" ht="13.5" customHeight="1" x14ac:dyDescent="0.25">
      <c r="A163" s="128" t="s">
        <v>70</v>
      </c>
      <c r="B163" s="129"/>
      <c r="C163" s="129"/>
      <c r="D163" s="130"/>
      <c r="E163" s="206">
        <v>0</v>
      </c>
      <c r="F163" s="207"/>
      <c r="G163" s="65">
        <v>0</v>
      </c>
      <c r="H163" s="65">
        <v>0</v>
      </c>
      <c r="I163" s="65">
        <v>0</v>
      </c>
      <c r="J163" s="65">
        <v>0</v>
      </c>
      <c r="K163" s="66"/>
      <c r="L163" s="66"/>
      <c r="M163" s="67">
        <v>0</v>
      </c>
    </row>
    <row r="164" spans="1:13" ht="13.5" customHeight="1" x14ac:dyDescent="0.25">
      <c r="A164" s="133" t="s">
        <v>85</v>
      </c>
      <c r="B164" s="134"/>
      <c r="C164" s="134"/>
      <c r="D164" s="135"/>
      <c r="E164" s="214">
        <v>0</v>
      </c>
      <c r="F164" s="215"/>
      <c r="G164" s="71">
        <v>0</v>
      </c>
      <c r="H164" s="71">
        <v>0</v>
      </c>
      <c r="I164" s="71">
        <v>0</v>
      </c>
      <c r="J164" s="71">
        <v>0</v>
      </c>
      <c r="K164" s="72"/>
      <c r="L164" s="72"/>
      <c r="M164" s="73">
        <v>0</v>
      </c>
    </row>
    <row r="165" spans="1:13" ht="13.5" customHeight="1" x14ac:dyDescent="0.25">
      <c r="A165" s="86" t="s">
        <v>40</v>
      </c>
      <c r="B165" s="87"/>
      <c r="C165" s="87"/>
      <c r="D165" s="88"/>
      <c r="E165" s="206">
        <v>0</v>
      </c>
      <c r="F165" s="207"/>
      <c r="G165" s="65">
        <v>0</v>
      </c>
      <c r="H165" s="65">
        <v>0</v>
      </c>
      <c r="I165" s="65">
        <v>0</v>
      </c>
      <c r="J165" s="65">
        <v>0</v>
      </c>
      <c r="K165" s="66"/>
      <c r="L165" s="66"/>
      <c r="M165" s="67">
        <v>0</v>
      </c>
    </row>
    <row r="166" spans="1:13" ht="12.75" customHeight="1" x14ac:dyDescent="0.25">
      <c r="A166" s="86" t="s">
        <v>41</v>
      </c>
      <c r="B166" s="87"/>
      <c r="C166" s="87"/>
      <c r="D166" s="88"/>
      <c r="E166" s="206">
        <v>0</v>
      </c>
      <c r="F166" s="207"/>
      <c r="G166" s="65">
        <v>0</v>
      </c>
      <c r="H166" s="65">
        <v>0</v>
      </c>
      <c r="I166" s="65">
        <v>0</v>
      </c>
      <c r="J166" s="65">
        <v>0</v>
      </c>
      <c r="K166" s="66"/>
      <c r="L166" s="66"/>
      <c r="M166" s="67">
        <v>0</v>
      </c>
    </row>
    <row r="167" spans="1:13" ht="12" customHeight="1" x14ac:dyDescent="0.25">
      <c r="A167" s="86" t="s">
        <v>42</v>
      </c>
      <c r="B167" s="87"/>
      <c r="C167" s="87"/>
      <c r="D167" s="88"/>
      <c r="E167" s="206">
        <v>0</v>
      </c>
      <c r="F167" s="207"/>
      <c r="G167" s="65">
        <v>0</v>
      </c>
      <c r="H167" s="65">
        <v>0</v>
      </c>
      <c r="I167" s="65">
        <v>0</v>
      </c>
      <c r="J167" s="65">
        <v>0</v>
      </c>
      <c r="K167" s="66"/>
      <c r="L167" s="66"/>
      <c r="M167" s="67">
        <v>0</v>
      </c>
    </row>
    <row r="168" spans="1:13" ht="15" customHeight="1" x14ac:dyDescent="0.25">
      <c r="A168" s="133" t="s">
        <v>43</v>
      </c>
      <c r="B168" s="134"/>
      <c r="C168" s="134"/>
      <c r="D168" s="135"/>
      <c r="E168" s="214">
        <v>0</v>
      </c>
      <c r="F168" s="215"/>
      <c r="G168" s="71">
        <v>0</v>
      </c>
      <c r="H168" s="71">
        <v>0</v>
      </c>
      <c r="I168" s="71">
        <v>0</v>
      </c>
      <c r="J168" s="71">
        <v>0</v>
      </c>
      <c r="K168" s="72"/>
      <c r="L168" s="72"/>
      <c r="M168" s="73">
        <v>0</v>
      </c>
    </row>
    <row r="169" spans="1:13" ht="15" customHeight="1" x14ac:dyDescent="0.25">
      <c r="A169" s="128" t="s">
        <v>80</v>
      </c>
      <c r="B169" s="129"/>
      <c r="C169" s="129"/>
      <c r="D169" s="130"/>
      <c r="E169" s="206">
        <v>0</v>
      </c>
      <c r="F169" s="207"/>
      <c r="G169" s="65">
        <v>0</v>
      </c>
      <c r="H169" s="65">
        <v>0</v>
      </c>
      <c r="I169" s="65">
        <v>0</v>
      </c>
      <c r="J169" s="65">
        <v>0</v>
      </c>
      <c r="K169" s="66"/>
      <c r="L169" s="66"/>
      <c r="M169" s="67">
        <v>0</v>
      </c>
    </row>
    <row r="170" spans="1:13" ht="15" customHeight="1" x14ac:dyDescent="0.25">
      <c r="A170" s="86" t="s">
        <v>45</v>
      </c>
      <c r="B170" s="87"/>
      <c r="C170" s="87"/>
      <c r="D170" s="88"/>
      <c r="E170" s="206">
        <v>0</v>
      </c>
      <c r="F170" s="207"/>
      <c r="G170" s="65">
        <v>0</v>
      </c>
      <c r="H170" s="65">
        <v>0</v>
      </c>
      <c r="I170" s="65">
        <v>0</v>
      </c>
      <c r="J170" s="65">
        <v>0</v>
      </c>
      <c r="K170" s="66"/>
      <c r="L170" s="66"/>
      <c r="M170" s="67">
        <v>0</v>
      </c>
    </row>
    <row r="171" spans="1:13" ht="15" customHeight="1" x14ac:dyDescent="0.25">
      <c r="A171" s="86" t="s">
        <v>46</v>
      </c>
      <c r="B171" s="87"/>
      <c r="C171" s="87"/>
      <c r="D171" s="88"/>
      <c r="E171" s="206">
        <v>0</v>
      </c>
      <c r="F171" s="207"/>
      <c r="G171" s="65">
        <v>0</v>
      </c>
      <c r="H171" s="65">
        <v>0</v>
      </c>
      <c r="I171" s="65">
        <v>0</v>
      </c>
      <c r="J171" s="65">
        <v>0</v>
      </c>
      <c r="K171" s="66"/>
      <c r="L171" s="66"/>
      <c r="M171" s="67">
        <v>0</v>
      </c>
    </row>
    <row r="172" spans="1:13" ht="15" customHeight="1" x14ac:dyDescent="0.25">
      <c r="A172" s="86" t="s">
        <v>47</v>
      </c>
      <c r="B172" s="87"/>
      <c r="C172" s="87"/>
      <c r="D172" s="88"/>
      <c r="E172" s="206">
        <v>0</v>
      </c>
      <c r="F172" s="207"/>
      <c r="G172" s="65">
        <v>0</v>
      </c>
      <c r="H172" s="65">
        <v>0</v>
      </c>
      <c r="I172" s="65">
        <v>0</v>
      </c>
      <c r="J172" s="65">
        <v>0</v>
      </c>
      <c r="K172" s="66"/>
      <c r="L172" s="66"/>
      <c r="M172" s="67">
        <v>0</v>
      </c>
    </row>
    <row r="173" spans="1:13" ht="15.75" customHeight="1" x14ac:dyDescent="0.25">
      <c r="A173" s="86" t="s">
        <v>48</v>
      </c>
      <c r="B173" s="87"/>
      <c r="C173" s="87"/>
      <c r="D173" s="88"/>
      <c r="E173" s="206">
        <v>0</v>
      </c>
      <c r="F173" s="207"/>
      <c r="G173" s="65">
        <v>0</v>
      </c>
      <c r="H173" s="65">
        <v>0</v>
      </c>
      <c r="I173" s="65">
        <v>0</v>
      </c>
      <c r="J173" s="65">
        <v>0</v>
      </c>
      <c r="K173" s="66"/>
      <c r="L173" s="66"/>
      <c r="M173" s="67">
        <v>0</v>
      </c>
    </row>
    <row r="174" spans="1:13" s="2" customFormat="1" ht="15.75" customHeight="1" x14ac:dyDescent="0.25">
      <c r="A174" s="86" t="s">
        <v>49</v>
      </c>
      <c r="B174" s="87"/>
      <c r="C174" s="87"/>
      <c r="D174" s="88"/>
      <c r="E174" s="206">
        <v>0</v>
      </c>
      <c r="F174" s="207"/>
      <c r="G174" s="65">
        <v>0</v>
      </c>
      <c r="H174" s="65">
        <v>0</v>
      </c>
      <c r="I174" s="65">
        <v>0</v>
      </c>
      <c r="J174" s="65">
        <v>0</v>
      </c>
      <c r="K174" s="66"/>
      <c r="L174" s="66"/>
      <c r="M174" s="67">
        <v>0</v>
      </c>
    </row>
    <row r="175" spans="1:13" x14ac:dyDescent="0.25">
      <c r="A175" s="86" t="s">
        <v>50</v>
      </c>
      <c r="B175" s="87"/>
      <c r="C175" s="87"/>
      <c r="D175" s="88"/>
      <c r="E175" s="206">
        <v>0</v>
      </c>
      <c r="F175" s="207"/>
      <c r="G175" s="65">
        <v>0</v>
      </c>
      <c r="H175" s="65">
        <v>0</v>
      </c>
      <c r="I175" s="65">
        <v>0</v>
      </c>
      <c r="J175" s="65">
        <v>0</v>
      </c>
      <c r="K175" s="66"/>
      <c r="L175" s="66"/>
      <c r="M175" s="67">
        <v>0</v>
      </c>
    </row>
    <row r="176" spans="1:13" x14ac:dyDescent="0.25">
      <c r="A176" s="86" t="s">
        <v>44</v>
      </c>
      <c r="B176" s="87"/>
      <c r="C176" s="87"/>
      <c r="D176" s="88"/>
      <c r="E176" s="206">
        <v>0</v>
      </c>
      <c r="F176" s="207"/>
      <c r="G176" s="65">
        <v>0</v>
      </c>
      <c r="H176" s="65">
        <v>0</v>
      </c>
      <c r="I176" s="65">
        <v>0</v>
      </c>
      <c r="J176" s="65">
        <v>0</v>
      </c>
      <c r="K176" s="66"/>
      <c r="L176" s="66"/>
      <c r="M176" s="67">
        <v>0</v>
      </c>
    </row>
    <row r="177" spans="1:13" x14ac:dyDescent="0.25">
      <c r="A177" s="133" t="s">
        <v>86</v>
      </c>
      <c r="B177" s="134"/>
      <c r="C177" s="134"/>
      <c r="D177" s="135"/>
      <c r="E177" s="217">
        <f>+E180</f>
        <v>31413390.350000001</v>
      </c>
      <c r="F177" s="218"/>
      <c r="G177" s="59">
        <f>+G180</f>
        <v>-6426994.3499999996</v>
      </c>
      <c r="H177" s="59">
        <f>+H180</f>
        <v>24986396</v>
      </c>
      <c r="I177" s="59">
        <f>+I180</f>
        <v>0</v>
      </c>
      <c r="J177" s="59">
        <f>+J180</f>
        <v>0</v>
      </c>
      <c r="K177" s="47"/>
      <c r="L177" s="47"/>
      <c r="M177" s="54">
        <f>+M180</f>
        <v>24986396</v>
      </c>
    </row>
    <row r="178" spans="1:13" x14ac:dyDescent="0.25">
      <c r="A178" s="86" t="s">
        <v>54</v>
      </c>
      <c r="B178" s="87"/>
      <c r="C178" s="87"/>
      <c r="D178" s="88"/>
      <c r="E178" s="206">
        <v>0</v>
      </c>
      <c r="F178" s="207"/>
      <c r="G178" s="65">
        <v>0</v>
      </c>
      <c r="H178" s="65">
        <v>0</v>
      </c>
      <c r="I178" s="65">
        <v>0</v>
      </c>
      <c r="J178" s="65">
        <v>0</v>
      </c>
      <c r="K178" s="66"/>
      <c r="L178" s="66"/>
      <c r="M178" s="67">
        <v>0</v>
      </c>
    </row>
    <row r="179" spans="1:13" x14ac:dyDescent="0.25">
      <c r="A179" s="86" t="s">
        <v>55</v>
      </c>
      <c r="B179" s="87"/>
      <c r="C179" s="87"/>
      <c r="D179" s="88"/>
      <c r="E179" s="219">
        <v>0</v>
      </c>
      <c r="F179" s="220"/>
      <c r="G179" s="65">
        <v>0</v>
      </c>
      <c r="H179" s="65">
        <v>0</v>
      </c>
      <c r="I179" s="65">
        <v>0</v>
      </c>
      <c r="J179" s="65">
        <v>0</v>
      </c>
      <c r="K179" s="66"/>
      <c r="L179" s="66"/>
      <c r="M179" s="67">
        <v>0</v>
      </c>
    </row>
    <row r="180" spans="1:13" x14ac:dyDescent="0.25">
      <c r="A180" s="86" t="s">
        <v>51</v>
      </c>
      <c r="B180" s="87"/>
      <c r="C180" s="87"/>
      <c r="D180" s="88"/>
      <c r="E180" s="221">
        <v>31413390.350000001</v>
      </c>
      <c r="F180" s="222"/>
      <c r="G180" s="60">
        <v>-6426994.3499999996</v>
      </c>
      <c r="H180" s="60">
        <v>24986396</v>
      </c>
      <c r="I180" s="60">
        <v>0</v>
      </c>
      <c r="J180" s="60">
        <v>0</v>
      </c>
      <c r="K180" s="46"/>
      <c r="L180" s="46"/>
      <c r="M180" s="53">
        <f>+H180-I180</f>
        <v>24986396</v>
      </c>
    </row>
    <row r="181" spans="1:13" x14ac:dyDescent="0.25">
      <c r="A181" s="133" t="s">
        <v>87</v>
      </c>
      <c r="B181" s="134"/>
      <c r="C181" s="134"/>
      <c r="D181" s="135"/>
      <c r="E181" s="223">
        <f>+E182+E183</f>
        <v>26110200.030000001</v>
      </c>
      <c r="F181" s="224"/>
      <c r="G181" s="61">
        <f>+G182+G183</f>
        <v>0</v>
      </c>
      <c r="H181" s="61">
        <f t="shared" ref="H181:J181" si="9">+H182+H183</f>
        <v>26110200.030000001</v>
      </c>
      <c r="I181" s="61">
        <f t="shared" si="9"/>
        <v>4708110.38</v>
      </c>
      <c r="J181" s="61">
        <f t="shared" si="9"/>
        <v>4708110.38</v>
      </c>
      <c r="K181" s="48"/>
      <c r="L181" s="48"/>
      <c r="M181" s="74">
        <f>+H181-I181</f>
        <v>21402089.650000002</v>
      </c>
    </row>
    <row r="182" spans="1:13" x14ac:dyDescent="0.25">
      <c r="A182" s="86" t="s">
        <v>56</v>
      </c>
      <c r="B182" s="87"/>
      <c r="C182" s="87"/>
      <c r="D182" s="88"/>
      <c r="E182" s="225">
        <v>11527011.85</v>
      </c>
      <c r="F182" s="226"/>
      <c r="G182" s="58">
        <v>0</v>
      </c>
      <c r="H182" s="58">
        <v>11527011.85</v>
      </c>
      <c r="I182" s="58">
        <v>2034412.84</v>
      </c>
      <c r="J182" s="58">
        <v>2034412.84</v>
      </c>
      <c r="K182" s="43"/>
      <c r="L182" s="43"/>
      <c r="M182" s="53">
        <f>+H182-I182</f>
        <v>9492599.0099999998</v>
      </c>
    </row>
    <row r="183" spans="1:13" x14ac:dyDescent="0.25">
      <c r="A183" s="176" t="s">
        <v>57</v>
      </c>
      <c r="B183" s="177"/>
      <c r="C183" s="177"/>
      <c r="D183" s="178"/>
      <c r="E183" s="227">
        <v>14583188.18</v>
      </c>
      <c r="F183" s="228"/>
      <c r="G183" s="58">
        <v>0</v>
      </c>
      <c r="H183" s="58">
        <v>14583188.18</v>
      </c>
      <c r="I183" s="58">
        <v>2673697.54</v>
      </c>
      <c r="J183" s="58">
        <v>2673697.54</v>
      </c>
      <c r="K183" s="81"/>
      <c r="L183" s="81"/>
      <c r="M183" s="53">
        <f>+H183-I183</f>
        <v>11909490.640000001</v>
      </c>
    </row>
    <row r="184" spans="1:13" x14ac:dyDescent="0.25">
      <c r="A184" s="176" t="s">
        <v>59</v>
      </c>
      <c r="B184" s="177"/>
      <c r="C184" s="177"/>
      <c r="D184" s="178"/>
      <c r="E184" s="229">
        <v>0</v>
      </c>
      <c r="F184" s="230"/>
      <c r="G184" s="65">
        <v>0</v>
      </c>
      <c r="H184" s="65">
        <v>0</v>
      </c>
      <c r="I184" s="65">
        <v>0</v>
      </c>
      <c r="J184" s="65">
        <v>0</v>
      </c>
      <c r="K184" s="66"/>
      <c r="L184" s="66"/>
      <c r="M184" s="67">
        <v>0</v>
      </c>
    </row>
    <row r="185" spans="1:13" x14ac:dyDescent="0.25">
      <c r="A185" s="176" t="s">
        <v>58</v>
      </c>
      <c r="B185" s="177"/>
      <c r="C185" s="177"/>
      <c r="D185" s="178"/>
      <c r="E185" s="229">
        <v>0</v>
      </c>
      <c r="F185" s="230"/>
      <c r="G185" s="65">
        <v>0</v>
      </c>
      <c r="H185" s="65">
        <v>0</v>
      </c>
      <c r="I185" s="65">
        <v>0</v>
      </c>
      <c r="J185" s="65">
        <v>0</v>
      </c>
      <c r="K185" s="66"/>
      <c r="L185" s="66"/>
      <c r="M185" s="67">
        <v>0</v>
      </c>
    </row>
    <row r="186" spans="1:13" x14ac:dyDescent="0.25">
      <c r="A186" s="176" t="s">
        <v>60</v>
      </c>
      <c r="B186" s="177"/>
      <c r="C186" s="177"/>
      <c r="D186" s="178"/>
      <c r="E186" s="229">
        <v>0</v>
      </c>
      <c r="F186" s="230"/>
      <c r="G186" s="65">
        <v>0</v>
      </c>
      <c r="H186" s="65">
        <v>0</v>
      </c>
      <c r="I186" s="65">
        <v>0</v>
      </c>
      <c r="J186" s="65">
        <v>0</v>
      </c>
      <c r="K186" s="66"/>
      <c r="L186" s="66"/>
      <c r="M186" s="67">
        <v>0</v>
      </c>
    </row>
    <row r="187" spans="1:13" x14ac:dyDescent="0.25">
      <c r="A187" s="176" t="s">
        <v>61</v>
      </c>
      <c r="B187" s="177"/>
      <c r="C187" s="177"/>
      <c r="D187" s="178"/>
      <c r="E187" s="229">
        <v>0</v>
      </c>
      <c r="F187" s="230"/>
      <c r="G187" s="65">
        <v>0</v>
      </c>
      <c r="H187" s="65">
        <v>0</v>
      </c>
      <c r="I187" s="65">
        <v>0</v>
      </c>
      <c r="J187" s="65">
        <v>0</v>
      </c>
      <c r="K187" s="66"/>
      <c r="L187" s="66"/>
      <c r="M187" s="67">
        <v>0</v>
      </c>
    </row>
    <row r="188" spans="1:13" x14ac:dyDescent="0.25">
      <c r="A188" s="231" t="s">
        <v>62</v>
      </c>
      <c r="B188" s="232"/>
      <c r="C188" s="232"/>
      <c r="D188" s="233"/>
      <c r="E188" s="229">
        <v>0</v>
      </c>
      <c r="F188" s="230"/>
      <c r="G188" s="65">
        <v>0</v>
      </c>
      <c r="H188" s="65">
        <v>0</v>
      </c>
      <c r="I188" s="65">
        <v>0</v>
      </c>
      <c r="J188" s="65">
        <v>0</v>
      </c>
      <c r="K188" s="66"/>
      <c r="L188" s="66"/>
      <c r="M188" s="67">
        <v>0</v>
      </c>
    </row>
    <row r="189" spans="1:13" ht="15.75" thickBot="1" x14ac:dyDescent="0.3">
      <c r="A189" s="234" t="s">
        <v>88</v>
      </c>
      <c r="B189" s="235"/>
      <c r="C189" s="235"/>
      <c r="D189" s="236"/>
      <c r="E189" s="237">
        <f>+E153+E104+E9</f>
        <v>566309059</v>
      </c>
      <c r="F189" s="238"/>
      <c r="G189" s="62">
        <f>+G153+G104+G9</f>
        <v>19592628.549999997</v>
      </c>
      <c r="H189" s="62">
        <f>+H153+H104+H9</f>
        <v>585901687.54999995</v>
      </c>
      <c r="I189" s="62">
        <f>+I153+I104+I9</f>
        <v>114203406.12000002</v>
      </c>
      <c r="J189" s="62">
        <f>+J153+J104+J9</f>
        <v>103200444.11000003</v>
      </c>
      <c r="K189" s="63"/>
      <c r="L189" s="63"/>
      <c r="M189" s="64">
        <f>+H189-I189</f>
        <v>471698281.42999995</v>
      </c>
    </row>
    <row r="190" spans="1:13" x14ac:dyDescent="0.2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1:13" x14ac:dyDescent="0.2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1:13" x14ac:dyDescent="0.2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1:13" x14ac:dyDescent="0.2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1:13" x14ac:dyDescent="0.2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1:13" x14ac:dyDescent="0.2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1:13" x14ac:dyDescent="0.2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13" x14ac:dyDescent="0.2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13" x14ac:dyDescent="0.2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1:13" x14ac:dyDescent="0.2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1:13" x14ac:dyDescent="0.2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1:13" x14ac:dyDescent="0.2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1:13" x14ac:dyDescent="0.2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1:13" x14ac:dyDescent="0.2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1:13" x14ac:dyDescent="0.25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13" x14ac:dyDescent="0.2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13" x14ac:dyDescent="0.25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13" x14ac:dyDescent="0.2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13" x14ac:dyDescent="0.25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 x14ac:dyDescent="0.25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 x14ac:dyDescent="0.25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</sheetData>
  <mergeCells count="359">
    <mergeCell ref="A186:D186"/>
    <mergeCell ref="E186:F186"/>
    <mergeCell ref="A187:D187"/>
    <mergeCell ref="E187:F187"/>
    <mergeCell ref="A188:D188"/>
    <mergeCell ref="E188:F188"/>
    <mergeCell ref="A189:D189"/>
    <mergeCell ref="E189:F189"/>
    <mergeCell ref="A181:D181"/>
    <mergeCell ref="E181:F181"/>
    <mergeCell ref="A182:D182"/>
    <mergeCell ref="E182:F182"/>
    <mergeCell ref="A183:D183"/>
    <mergeCell ref="E183:F183"/>
    <mergeCell ref="A184:D184"/>
    <mergeCell ref="E184:F184"/>
    <mergeCell ref="A185:D185"/>
    <mergeCell ref="E185:F185"/>
    <mergeCell ref="A176:D176"/>
    <mergeCell ref="E176:F176"/>
    <mergeCell ref="A177:D177"/>
    <mergeCell ref="E177:F177"/>
    <mergeCell ref="A178:D178"/>
    <mergeCell ref="E178:F178"/>
    <mergeCell ref="A179:D179"/>
    <mergeCell ref="E179:F179"/>
    <mergeCell ref="A180:D180"/>
    <mergeCell ref="E180:F180"/>
    <mergeCell ref="A171:D171"/>
    <mergeCell ref="E171:F171"/>
    <mergeCell ref="A172:D172"/>
    <mergeCell ref="E172:F172"/>
    <mergeCell ref="A173:D173"/>
    <mergeCell ref="E173:F173"/>
    <mergeCell ref="A174:D174"/>
    <mergeCell ref="E174:F174"/>
    <mergeCell ref="A175:D175"/>
    <mergeCell ref="E175:F175"/>
    <mergeCell ref="A166:D166"/>
    <mergeCell ref="E166:F166"/>
    <mergeCell ref="A167:D167"/>
    <mergeCell ref="E167:F167"/>
    <mergeCell ref="A168:D168"/>
    <mergeCell ref="E168:F168"/>
    <mergeCell ref="A169:D169"/>
    <mergeCell ref="E169:F169"/>
    <mergeCell ref="A170:D170"/>
    <mergeCell ref="E170:F170"/>
    <mergeCell ref="A161:D161"/>
    <mergeCell ref="E161:F161"/>
    <mergeCell ref="A162:D162"/>
    <mergeCell ref="E162:F162"/>
    <mergeCell ref="A163:D163"/>
    <mergeCell ref="E163:F163"/>
    <mergeCell ref="A164:D164"/>
    <mergeCell ref="E164:F164"/>
    <mergeCell ref="A165:D165"/>
    <mergeCell ref="E165:F165"/>
    <mergeCell ref="A156:D156"/>
    <mergeCell ref="E156:F156"/>
    <mergeCell ref="A157:D157"/>
    <mergeCell ref="E157:F157"/>
    <mergeCell ref="A158:D158"/>
    <mergeCell ref="E158:F158"/>
    <mergeCell ref="A159:D159"/>
    <mergeCell ref="E159:F159"/>
    <mergeCell ref="A160:D160"/>
    <mergeCell ref="E160:F160"/>
    <mergeCell ref="A151:D152"/>
    <mergeCell ref="E151:J151"/>
    <mergeCell ref="K151:M152"/>
    <mergeCell ref="E152:F152"/>
    <mergeCell ref="A153:D153"/>
    <mergeCell ref="E153:F153"/>
    <mergeCell ref="A154:D154"/>
    <mergeCell ref="E154:F154"/>
    <mergeCell ref="A155:D155"/>
    <mergeCell ref="E155:F155"/>
    <mergeCell ref="A139:D139"/>
    <mergeCell ref="E139:F139"/>
    <mergeCell ref="A140:D140"/>
    <mergeCell ref="E140:F140"/>
    <mergeCell ref="A141:D141"/>
    <mergeCell ref="E141:F141"/>
    <mergeCell ref="A142:D142"/>
    <mergeCell ref="E142:F142"/>
    <mergeCell ref="A143:D143"/>
    <mergeCell ref="E143:F143"/>
    <mergeCell ref="A134:D134"/>
    <mergeCell ref="E134:F134"/>
    <mergeCell ref="A135:D135"/>
    <mergeCell ref="E135:F135"/>
    <mergeCell ref="A136:D136"/>
    <mergeCell ref="E136:F136"/>
    <mergeCell ref="A137:D137"/>
    <mergeCell ref="E137:F137"/>
    <mergeCell ref="A138:D138"/>
    <mergeCell ref="E138:F13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24:D124"/>
    <mergeCell ref="E124:F124"/>
    <mergeCell ref="A125:D125"/>
    <mergeCell ref="E125:F125"/>
    <mergeCell ref="A126:D126"/>
    <mergeCell ref="E126:F126"/>
    <mergeCell ref="A127:D127"/>
    <mergeCell ref="E127:F127"/>
    <mergeCell ref="A128:D128"/>
    <mergeCell ref="E128:F128"/>
    <mergeCell ref="A119:D119"/>
    <mergeCell ref="E119:F119"/>
    <mergeCell ref="A120:D120"/>
    <mergeCell ref="E120:F120"/>
    <mergeCell ref="A121:D121"/>
    <mergeCell ref="E121:F121"/>
    <mergeCell ref="A122:D122"/>
    <mergeCell ref="E122:F122"/>
    <mergeCell ref="A123:D123"/>
    <mergeCell ref="E123:F123"/>
    <mergeCell ref="A114:D114"/>
    <mergeCell ref="E114:F114"/>
    <mergeCell ref="A115:D115"/>
    <mergeCell ref="E115:F115"/>
    <mergeCell ref="A116:D116"/>
    <mergeCell ref="E116:F116"/>
    <mergeCell ref="A117:D117"/>
    <mergeCell ref="E117:F117"/>
    <mergeCell ref="A118:D118"/>
    <mergeCell ref="E118:F118"/>
    <mergeCell ref="A109:D109"/>
    <mergeCell ref="E109:F109"/>
    <mergeCell ref="A110:D110"/>
    <mergeCell ref="E110:F110"/>
    <mergeCell ref="A111:D111"/>
    <mergeCell ref="E111:F111"/>
    <mergeCell ref="A112:D112"/>
    <mergeCell ref="E112:F112"/>
    <mergeCell ref="A113:D113"/>
    <mergeCell ref="E113:F113"/>
    <mergeCell ref="K102:M103"/>
    <mergeCell ref="E103:F103"/>
    <mergeCell ref="A104:D104"/>
    <mergeCell ref="E104:F104"/>
    <mergeCell ref="A105:D105"/>
    <mergeCell ref="E105:F105"/>
    <mergeCell ref="A106:D106"/>
    <mergeCell ref="E106:F106"/>
    <mergeCell ref="A108:D108"/>
    <mergeCell ref="E108:F108"/>
    <mergeCell ref="A107:D107"/>
    <mergeCell ref="E107:F107"/>
    <mergeCell ref="A84:D84"/>
    <mergeCell ref="E84:F84"/>
    <mergeCell ref="A65:D65"/>
    <mergeCell ref="E72:F72"/>
    <mergeCell ref="A73:D73"/>
    <mergeCell ref="A70:D70"/>
    <mergeCell ref="A72:D72"/>
    <mergeCell ref="A102:D103"/>
    <mergeCell ref="E102:J102"/>
    <mergeCell ref="K91:M91"/>
    <mergeCell ref="A75:D75"/>
    <mergeCell ref="A78:D78"/>
    <mergeCell ref="E78:F78"/>
    <mergeCell ref="K78:M78"/>
    <mergeCell ref="A74:D74"/>
    <mergeCell ref="A77:D77"/>
    <mergeCell ref="E77:F77"/>
    <mergeCell ref="K77:M77"/>
    <mergeCell ref="A76:D76"/>
    <mergeCell ref="E76:F76"/>
    <mergeCell ref="K76:M76"/>
    <mergeCell ref="E75:F75"/>
    <mergeCell ref="K75:M75"/>
    <mergeCell ref="E79:F82"/>
    <mergeCell ref="B87:H87"/>
    <mergeCell ref="A79:D79"/>
    <mergeCell ref="A80:D80"/>
    <mergeCell ref="A81:D81"/>
    <mergeCell ref="A82:D82"/>
    <mergeCell ref="E73:F74"/>
    <mergeCell ref="A83:D83"/>
    <mergeCell ref="E83:F83"/>
    <mergeCell ref="K83:M83"/>
    <mergeCell ref="K72:M72"/>
    <mergeCell ref="A71:D71"/>
    <mergeCell ref="E71:F71"/>
    <mergeCell ref="K71:M71"/>
    <mergeCell ref="E63:F63"/>
    <mergeCell ref="A68:D68"/>
    <mergeCell ref="A69:D69"/>
    <mergeCell ref="A66:D66"/>
    <mergeCell ref="A67:D67"/>
    <mergeCell ref="E64:F70"/>
    <mergeCell ref="A63:D63"/>
    <mergeCell ref="K63:M63"/>
    <mergeCell ref="A60:D60"/>
    <mergeCell ref="E60:F60"/>
    <mergeCell ref="K60:M60"/>
    <mergeCell ref="A64:D64"/>
    <mergeCell ref="A59:D59"/>
    <mergeCell ref="E59:F59"/>
    <mergeCell ref="K59:M59"/>
    <mergeCell ref="E61:F62"/>
    <mergeCell ref="E55:F55"/>
    <mergeCell ref="K55:M55"/>
    <mergeCell ref="A62:D62"/>
    <mergeCell ref="A61:D61"/>
    <mergeCell ref="A55:D55"/>
    <mergeCell ref="E54:F54"/>
    <mergeCell ref="K54:M54"/>
    <mergeCell ref="A54:D54"/>
    <mergeCell ref="A57:D57"/>
    <mergeCell ref="A56:D56"/>
    <mergeCell ref="A58:D58"/>
    <mergeCell ref="E56:F58"/>
    <mergeCell ref="A53:D53"/>
    <mergeCell ref="E53:F53"/>
    <mergeCell ref="K53:M53"/>
    <mergeCell ref="A51:D51"/>
    <mergeCell ref="E51:F51"/>
    <mergeCell ref="K51:M51"/>
    <mergeCell ref="E52:F52"/>
    <mergeCell ref="A52:D52"/>
    <mergeCell ref="A50:D50"/>
    <mergeCell ref="E50:F50"/>
    <mergeCell ref="K50:M50"/>
    <mergeCell ref="A45:D45"/>
    <mergeCell ref="A46:D46"/>
    <mergeCell ref="E49:F49"/>
    <mergeCell ref="A49:D49"/>
    <mergeCell ref="K49:M49"/>
    <mergeCell ref="A47:D47"/>
    <mergeCell ref="E47:F47"/>
    <mergeCell ref="K47:M47"/>
    <mergeCell ref="A44:D44"/>
    <mergeCell ref="E44:F44"/>
    <mergeCell ref="K44:M44"/>
    <mergeCell ref="A48:D48"/>
    <mergeCell ref="E48:F48"/>
    <mergeCell ref="E45:F46"/>
    <mergeCell ref="A42:D42"/>
    <mergeCell ref="A43:D43"/>
    <mergeCell ref="E43:F43"/>
    <mergeCell ref="K43:M43"/>
    <mergeCell ref="A40:D40"/>
    <mergeCell ref="E40:F40"/>
    <mergeCell ref="K40:M40"/>
    <mergeCell ref="A41:D41"/>
    <mergeCell ref="A38:D38"/>
    <mergeCell ref="E38:F38"/>
    <mergeCell ref="K38:M38"/>
    <mergeCell ref="E41:F42"/>
    <mergeCell ref="A37:D37"/>
    <mergeCell ref="E37:F37"/>
    <mergeCell ref="K37:M37"/>
    <mergeCell ref="A39:D39"/>
    <mergeCell ref="E39:F39"/>
    <mergeCell ref="A36:D36"/>
    <mergeCell ref="E36:F36"/>
    <mergeCell ref="K36:M36"/>
    <mergeCell ref="A35:D35"/>
    <mergeCell ref="E35:F35"/>
    <mergeCell ref="K35:M35"/>
    <mergeCell ref="A34:D34"/>
    <mergeCell ref="E34:F34"/>
    <mergeCell ref="K34:M34"/>
    <mergeCell ref="A33:D33"/>
    <mergeCell ref="E33:F33"/>
    <mergeCell ref="K33:M33"/>
    <mergeCell ref="A32:D32"/>
    <mergeCell ref="E32:F32"/>
    <mergeCell ref="K32:M32"/>
    <mergeCell ref="A31:D31"/>
    <mergeCell ref="E31:F31"/>
    <mergeCell ref="K31:M31"/>
    <mergeCell ref="A30:D30"/>
    <mergeCell ref="E30:F30"/>
    <mergeCell ref="K30:M30"/>
    <mergeCell ref="A29:D29"/>
    <mergeCell ref="E29:F29"/>
    <mergeCell ref="K29:M29"/>
    <mergeCell ref="E26:F26"/>
    <mergeCell ref="A23:D23"/>
    <mergeCell ref="E23:F23"/>
    <mergeCell ref="K23:M23"/>
    <mergeCell ref="A28:D28"/>
    <mergeCell ref="E28:F28"/>
    <mergeCell ref="A27:D27"/>
    <mergeCell ref="E27:F27"/>
    <mergeCell ref="K27:M27"/>
    <mergeCell ref="A25:D25"/>
    <mergeCell ref="E25:F25"/>
    <mergeCell ref="K25:M25"/>
    <mergeCell ref="A26:D26"/>
    <mergeCell ref="K26:M26"/>
    <mergeCell ref="A21:D21"/>
    <mergeCell ref="E21:F21"/>
    <mergeCell ref="K21:M21"/>
    <mergeCell ref="A19:D19"/>
    <mergeCell ref="E19:F19"/>
    <mergeCell ref="K19:M19"/>
    <mergeCell ref="A24:D24"/>
    <mergeCell ref="E24:F24"/>
    <mergeCell ref="K24:M24"/>
    <mergeCell ref="A22:D22"/>
    <mergeCell ref="E22:F22"/>
    <mergeCell ref="K22:M22"/>
    <mergeCell ref="A14:D14"/>
    <mergeCell ref="E14:F14"/>
    <mergeCell ref="K14:M14"/>
    <mergeCell ref="A18:D18"/>
    <mergeCell ref="E18:F18"/>
    <mergeCell ref="K18:M18"/>
    <mergeCell ref="A17:D17"/>
    <mergeCell ref="K12:M12"/>
    <mergeCell ref="E17:F17"/>
    <mergeCell ref="K17:M17"/>
    <mergeCell ref="A13:D13"/>
    <mergeCell ref="E13:F13"/>
    <mergeCell ref="K13:M13"/>
    <mergeCell ref="A12:D12"/>
    <mergeCell ref="A20:D20"/>
    <mergeCell ref="E20:F20"/>
    <mergeCell ref="K20:M20"/>
    <mergeCell ref="A16:D16"/>
    <mergeCell ref="A15:D15"/>
    <mergeCell ref="E15:F15"/>
    <mergeCell ref="K15:M15"/>
    <mergeCell ref="E16:F16"/>
    <mergeCell ref="K16:M16"/>
    <mergeCell ref="E12:F12"/>
    <mergeCell ref="A11:D11"/>
    <mergeCell ref="E11:F11"/>
    <mergeCell ref="E10:F10"/>
    <mergeCell ref="D2:K2"/>
    <mergeCell ref="D3:K3"/>
    <mergeCell ref="D4:K4"/>
    <mergeCell ref="D5:K5"/>
    <mergeCell ref="D6:K6"/>
    <mergeCell ref="E8:F8"/>
    <mergeCell ref="A10:D10"/>
    <mergeCell ref="E9:F9"/>
    <mergeCell ref="K10:M10"/>
    <mergeCell ref="A7:D8"/>
    <mergeCell ref="E7:J7"/>
    <mergeCell ref="K7:M8"/>
    <mergeCell ref="A9:D9"/>
    <mergeCell ref="K9:M9"/>
    <mergeCell ref="K11:M11"/>
  </mergeCells>
  <pageMargins left="0.78740157480314965" right="0.39370078740157483" top="0.19685039370078741" bottom="0.39370078740157483" header="0.39370078740157483" footer="0.39370078740157483"/>
  <pageSetup scale="62" orientation="portrait" horizontalDpi="300" verticalDpi="300" r:id="rId1"/>
  <headerFooter alignWithMargins="0">
    <oddHeader>&amp;C&amp;G</oddHeader>
    <oddFooter>&amp;C&amp;G</oddFooter>
  </headerFooter>
  <rowBreaks count="1" manualBreakCount="1">
    <brk id="149" max="16383" man="1"/>
  </rowBreaks>
  <ignoredErrors>
    <ignoredError sqref="G18:J18 G28 H28:J28 G49:J49 G76:J76" formulaRange="1"/>
    <ignoredError sqref="K49 K18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CuentaPublica</cp:lastModifiedBy>
  <cp:lastPrinted>2020-04-30T18:12:56Z</cp:lastPrinted>
  <dcterms:created xsi:type="dcterms:W3CDTF">2020-04-27T22:29:02Z</dcterms:created>
  <dcterms:modified xsi:type="dcterms:W3CDTF">2020-04-30T18:14:10Z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