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CONTA 2019\4to Trim 2019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I60" i="1" l="1"/>
  <c r="I56" i="1"/>
  <c r="J30" i="1" l="1"/>
  <c r="J51" i="1" l="1"/>
  <c r="J50" i="1"/>
  <c r="H51" i="1"/>
  <c r="H50" i="1"/>
  <c r="H47" i="1" s="1"/>
  <c r="H67" i="1" s="1"/>
  <c r="G51" i="1"/>
  <c r="G50" i="1"/>
  <c r="G47" i="1" s="1"/>
  <c r="G67" i="1" s="1"/>
  <c r="G72" i="1" s="1"/>
  <c r="H30" i="1"/>
  <c r="I30" i="1"/>
  <c r="E72" i="1"/>
  <c r="F67" i="1"/>
  <c r="F72" i="1" s="1"/>
  <c r="E67" i="1"/>
  <c r="F47" i="1"/>
  <c r="E47" i="1"/>
  <c r="I51" i="1"/>
  <c r="I50" i="1"/>
  <c r="I47" i="1" s="1"/>
  <c r="I67" i="1" s="1"/>
  <c r="J35" i="1"/>
  <c r="I35" i="1"/>
  <c r="F43" i="1"/>
  <c r="G43" i="1"/>
  <c r="J39" i="1"/>
  <c r="J40" i="1"/>
  <c r="I39" i="1"/>
  <c r="I40" i="1"/>
  <c r="H39" i="1"/>
  <c r="J47" i="1" l="1"/>
  <c r="J67" i="1" s="1"/>
  <c r="H18" i="1"/>
  <c r="G18" i="1"/>
  <c r="F18" i="1"/>
  <c r="H37" i="1"/>
  <c r="I37" i="1"/>
  <c r="J37" i="1" s="1"/>
  <c r="I38" i="1"/>
  <c r="J38" i="1" s="1"/>
  <c r="J33" i="1"/>
  <c r="I33" i="1"/>
  <c r="J32" i="1"/>
  <c r="I32" i="1"/>
  <c r="J31" i="1"/>
  <c r="I31" i="1"/>
  <c r="J28" i="1"/>
  <c r="I28" i="1"/>
  <c r="G28" i="1"/>
  <c r="I27" i="1"/>
  <c r="J27" i="1" s="1"/>
  <c r="I24" i="1"/>
  <c r="J24" i="1" s="1"/>
  <c r="J21" i="1"/>
  <c r="I21" i="1"/>
  <c r="J20" i="1"/>
  <c r="I20" i="1"/>
  <c r="I19" i="1"/>
  <c r="J19" i="1" s="1"/>
  <c r="H43" i="1" l="1"/>
  <c r="H72" i="1" s="1"/>
  <c r="J18" i="1"/>
  <c r="I18" i="1"/>
  <c r="I43" i="1" s="1"/>
  <c r="I72" i="1" l="1"/>
  <c r="J72" i="1" s="1"/>
  <c r="J43" i="1"/>
  <c r="J12" i="1"/>
  <c r="J11" i="1"/>
  <c r="I16" i="1"/>
  <c r="J16" i="1" s="1"/>
  <c r="I15" i="1"/>
  <c r="J15" i="1" s="1"/>
  <c r="I14" i="1"/>
  <c r="J14" i="1" s="1"/>
  <c r="I13" i="1"/>
  <c r="J13" i="1" s="1"/>
  <c r="I12" i="1"/>
  <c r="I11" i="1"/>
  <c r="G11" i="1"/>
</calcChain>
</file>

<file path=xl/sharedStrings.xml><?xml version="1.0" encoding="utf-8"?>
<sst xmlns="http://schemas.openxmlformats.org/spreadsheetml/2006/main" count="81" uniqueCount="81">
  <si>
    <t>AYUNTAMIENTO MUNICIPAL DE PLAYAS DE ROSARITO</t>
  </si>
  <si>
    <t>Estado Analítico de Ingresos Detallado - LDF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</si>
  <si>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</si>
  <si>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</si>
  <si>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</si>
  <si>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</si>
  <si>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</si>
  <si>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</si>
  <si>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</si>
  <si>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</si>
  <si>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</si>
  <si>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</si>
  <si>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</si>
  <si>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</si>
  <si>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</si>
  <si>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</si>
  <si>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</si>
  <si>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</si>
  <si>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</si>
  <si>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</si>
  <si>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</si>
  <si>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</si>
  <si>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</si>
  <si>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</si>
  <si>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</si>
  <si>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</si>
  <si>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</si>
  <si>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</si>
  <si>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</si>
  <si>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</si>
  <si>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</si>
  <si>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</si>
  <si>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</si>
  <si>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</si>
  <si>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</si>
  <si>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</si>
  <si>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</si>
  <si>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</si>
  <si>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</si>
  <si>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</si>
  <si>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</si>
  <si>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</si>
  <si>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</si>
  <si>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</si>
  <si>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</si>
  <si>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</si>
  <si>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</si>
  <si>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</si>
  <si>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</si>
  <si>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</si>
  <si>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</si>
  <si>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</si>
  <si>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</si>
  <si>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</si>
  <si>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</si>
  <si>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</si>
  <si>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</si>
  <si>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</si>
  <si>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</si>
  <si>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</si>
  <si>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</si>
  <si>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</si>
  <si>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</si>
  <si>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</si>
  <si>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</si>
  <si>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</si>
  <si>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</si>
  <si>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</si>
  <si>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</si>
  <si>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</si>
  <si>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</si>
  <si>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</si>
  <si>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</si>
  <si>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</si>
  <si>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LAE. MANUEL ZERMEÑO CHAVEZ</t>
  </si>
  <si>
    <t>PRESIDENTE MUNICIPAL</t>
  </si>
  <si>
    <t>TESORERO MUNICIPAL</t>
  </si>
  <si>
    <t>RECAUDADOR MUNICIPAL</t>
  </si>
  <si>
    <t>Del 1 de enero al 31 de Diciembre de 2019</t>
  </si>
  <si>
    <t xml:space="preserve"> </t>
  </si>
  <si>
    <t xml:space="preserve">C.P. JOSE MANUEL GONZALEZ ARAUJO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</si>
</sst>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6" fillId="0" borderId="5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4" fillId="0" borderId="5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6" fillId="0" borderId="8" xfId="1" applyFont="1" applyBorder="1" applyAlignment="1">
      <alignment horizontal="center" vertical="center"/>
    </xf>
    <xf numFmtId="0" fontId="7" fillId="0" borderId="0" xfId="2" applyFont="1"/>
    <xf numFmtId="44" fontId="6" fillId="2" borderId="16" xfId="1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15" xfId="2" applyFont="1" applyFill="1" applyBorder="1" applyAlignment="1">
      <alignment horizontal="left" vertical="center"/>
    </xf>
    <xf numFmtId="44" fontId="6" fillId="2" borderId="5" xfId="1" applyFont="1" applyFill="1" applyBorder="1" applyAlignment="1">
      <alignment horizontal="center" vertical="center"/>
    </xf>
    <xf numFmtId="44" fontId="2" fillId="0" borderId="0" xfId="2" applyNumberFormat="1"/>
    <xf numFmtId="0" fontId="4" fillId="2" borderId="0" xfId="2" applyFont="1" applyFill="1" applyAlignment="1">
      <alignment horizontal="justify" vertical="center"/>
    </xf>
    <xf numFmtId="0" fontId="4" fillId="2" borderId="15" xfId="2" applyFont="1" applyFill="1" applyBorder="1" applyAlignment="1">
      <alignment horizontal="justify" vertical="center"/>
    </xf>
    <xf numFmtId="44" fontId="5" fillId="0" borderId="5" xfId="1" applyNumberFormat="1" applyFont="1" applyBorder="1" applyAlignment="1">
      <alignment horizontal="center" vertical="center"/>
    </xf>
    <xf numFmtId="44" fontId="5" fillId="2" borderId="16" xfId="1" applyFont="1" applyFill="1" applyBorder="1" applyAlignment="1">
      <alignment horizontal="center" vertical="center"/>
    </xf>
    <xf numFmtId="44" fontId="7" fillId="2" borderId="5" xfId="1" applyFont="1" applyFill="1" applyBorder="1" applyAlignment="1">
      <alignment horizontal="center" vertical="center"/>
    </xf>
    <xf numFmtId="0" fontId="2" fillId="0" borderId="18" xfId="2" applyBorder="1"/>
    <xf numFmtId="44" fontId="6" fillId="3" borderId="5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4" fillId="2" borderId="15" xfId="2" applyFont="1" applyFill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5" fillId="0" borderId="0" xfId="2" applyFont="1" applyAlignment="1">
      <alignment horizontal="left" vertical="center"/>
    </xf>
    <xf numFmtId="0" fontId="6" fillId="0" borderId="0" xfId="3" applyFont="1" applyAlignment="1">
      <alignment horizont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0" fontId="6" fillId="0" borderId="19" xfId="3" applyFont="1" applyBorder="1" applyAlignment="1">
      <alignment horizont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abSelected="1" topLeftCell="A22" workbookViewId="0">
      <selection activeCell="L50" sqref="L50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8.140625" style="1" customWidth="1"/>
    <col min="11" max="11" width="2.85546875" style="1" customWidth="1"/>
    <col min="12" max="13" width="15.85546875" style="1" bestFit="1" customWidth="1"/>
    <col min="14" max="16384" width="11.42578125" style="1"/>
  </cols>
  <sheetData>
    <row r="1" spans="2:10" ht="13.5" thickBot="1" x14ac:dyDescent="0.25"/>
    <row r="2" spans="2:10" x14ac:dyDescent="0.2">
      <c r="B2" s="28" t="s">
        <v>0</v>
      </c>
      <c r="C2" s="29"/>
      <c r="D2" s="29"/>
      <c r="E2" s="29"/>
      <c r="F2" s="29"/>
      <c r="G2" s="29"/>
      <c r="H2" s="29"/>
      <c r="I2" s="29"/>
      <c r="J2" s="30"/>
    </row>
    <row r="3" spans="2:10" x14ac:dyDescent="0.2">
      <c r="B3" s="31" t="s">
        <v>1</v>
      </c>
      <c r="C3" s="32"/>
      <c r="D3" s="32"/>
      <c r="E3" s="32"/>
      <c r="F3" s="32"/>
      <c r="G3" s="32"/>
      <c r="H3" s="32"/>
      <c r="I3" s="32"/>
      <c r="J3" s="33"/>
    </row>
    <row r="4" spans="2:10" x14ac:dyDescent="0.2">
      <c r="B4" s="31" t="s">
        <v>78</v>
      </c>
      <c r="C4" s="32"/>
      <c r="D4" s="32"/>
      <c r="E4" s="32"/>
      <c r="F4" s="32"/>
      <c r="G4" s="32"/>
      <c r="H4" s="32"/>
      <c r="I4" s="32"/>
      <c r="J4" s="33"/>
    </row>
    <row r="5" spans="2:10" ht="13.5" thickBot="1" x14ac:dyDescent="0.25">
      <c r="B5" s="34" t="s">
        <v>2</v>
      </c>
      <c r="C5" s="35"/>
      <c r="D5" s="35"/>
      <c r="E5" s="35"/>
      <c r="F5" s="35"/>
      <c r="G5" s="35"/>
      <c r="H5" s="35"/>
      <c r="I5" s="35"/>
      <c r="J5" s="36"/>
    </row>
    <row r="6" spans="2:10" ht="13.5" thickBot="1" x14ac:dyDescent="0.25">
      <c r="B6" s="28"/>
      <c r="C6" s="29"/>
      <c r="D6" s="30"/>
      <c r="E6" s="37" t="s">
        <v>3</v>
      </c>
      <c r="F6" s="38"/>
      <c r="G6" s="38"/>
      <c r="H6" s="38"/>
      <c r="I6" s="39"/>
      <c r="J6" s="40" t="s">
        <v>4</v>
      </c>
    </row>
    <row r="7" spans="2:10" x14ac:dyDescent="0.2">
      <c r="B7" s="31" t="s">
        <v>5</v>
      </c>
      <c r="C7" s="32"/>
      <c r="D7" s="33"/>
      <c r="E7" s="40" t="s">
        <v>6</v>
      </c>
      <c r="F7" s="43" t="s">
        <v>7</v>
      </c>
      <c r="G7" s="40" t="s">
        <v>8</v>
      </c>
      <c r="H7" s="40" t="s">
        <v>9</v>
      </c>
      <c r="I7" s="40" t="s">
        <v>10</v>
      </c>
      <c r="J7" s="41"/>
    </row>
    <row r="8" spans="2:10" ht="13.5" thickBot="1" x14ac:dyDescent="0.25">
      <c r="B8" s="34"/>
      <c r="C8" s="35"/>
      <c r="D8" s="36"/>
      <c r="E8" s="42"/>
      <c r="F8" s="44"/>
      <c r="G8" s="42"/>
      <c r="H8" s="42"/>
      <c r="I8" s="42"/>
      <c r="J8" s="42"/>
    </row>
    <row r="9" spans="2:10" ht="6.75" customHeight="1" x14ac:dyDescent="0.2">
      <c r="B9" s="47"/>
      <c r="C9" s="48"/>
      <c r="D9" s="49"/>
      <c r="E9" s="2"/>
      <c r="F9" s="2"/>
      <c r="G9" s="2"/>
      <c r="H9" s="2"/>
      <c r="I9" s="2"/>
      <c r="J9" s="2"/>
    </row>
    <row r="10" spans="2:10" x14ac:dyDescent="0.2">
      <c r="B10" s="50" t="s">
        <v>11</v>
      </c>
      <c r="C10" s="51"/>
      <c r="D10" s="52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45" t="s">
        <v>12</v>
      </c>
      <c r="D11" s="46"/>
      <c r="E11" s="4">
        <v>176595246</v>
      </c>
      <c r="F11" s="4">
        <v>9059178.8300000001</v>
      </c>
      <c r="G11" s="4">
        <f>F11+E11</f>
        <v>185654424.83000001</v>
      </c>
      <c r="H11" s="4">
        <v>181535362.50999999</v>
      </c>
      <c r="I11" s="4">
        <f t="shared" ref="I11:I16" si="0">H11</f>
        <v>181535362.50999999</v>
      </c>
      <c r="J11" s="4">
        <f t="shared" ref="J11:J16" si="1">I11-G11</f>
        <v>-4119062.3200000226</v>
      </c>
    </row>
    <row r="12" spans="2:10" ht="10.5" customHeight="1" x14ac:dyDescent="0.2">
      <c r="B12" s="3"/>
      <c r="C12" s="45" t="s">
        <v>13</v>
      </c>
      <c r="D12" s="46"/>
      <c r="E12" s="4">
        <v>2700000</v>
      </c>
      <c r="F12" s="4">
        <v>0</v>
      </c>
      <c r="G12" s="4">
        <v>2700000</v>
      </c>
      <c r="H12" s="4">
        <v>2792810.95</v>
      </c>
      <c r="I12" s="4">
        <f t="shared" si="0"/>
        <v>2792810.95</v>
      </c>
      <c r="J12" s="4">
        <f t="shared" si="1"/>
        <v>92810.950000000186</v>
      </c>
    </row>
    <row r="13" spans="2:10" ht="10.5" customHeight="1" x14ac:dyDescent="0.2">
      <c r="B13" s="3"/>
      <c r="C13" s="45" t="s">
        <v>14</v>
      </c>
      <c r="D13" s="46"/>
      <c r="E13" s="4">
        <v>1750000</v>
      </c>
      <c r="F13" s="4">
        <v>0</v>
      </c>
      <c r="G13" s="4">
        <v>1750000</v>
      </c>
      <c r="H13" s="4">
        <v>1480496.05</v>
      </c>
      <c r="I13" s="4">
        <f t="shared" si="0"/>
        <v>1480496.05</v>
      </c>
      <c r="J13" s="4">
        <f t="shared" si="1"/>
        <v>-269503.94999999995</v>
      </c>
    </row>
    <row r="14" spans="2:10" ht="10.5" customHeight="1" x14ac:dyDescent="0.2">
      <c r="B14" s="3"/>
      <c r="C14" s="45" t="s">
        <v>15</v>
      </c>
      <c r="D14" s="46"/>
      <c r="E14" s="4">
        <v>49509094</v>
      </c>
      <c r="F14" s="4">
        <v>350000</v>
      </c>
      <c r="G14" s="4">
        <v>49859094</v>
      </c>
      <c r="H14" s="4">
        <v>57727621.310000002</v>
      </c>
      <c r="I14" s="4">
        <f t="shared" si="0"/>
        <v>57727621.310000002</v>
      </c>
      <c r="J14" s="4">
        <f t="shared" si="1"/>
        <v>7868527.3100000024</v>
      </c>
    </row>
    <row r="15" spans="2:10" ht="10.5" customHeight="1" x14ac:dyDescent="0.2">
      <c r="B15" s="3"/>
      <c r="C15" s="45" t="s">
        <v>16</v>
      </c>
      <c r="D15" s="46"/>
      <c r="E15" s="4">
        <v>9034994</v>
      </c>
      <c r="F15" s="4">
        <v>213216</v>
      </c>
      <c r="G15" s="4">
        <v>9248210</v>
      </c>
      <c r="H15" s="4">
        <v>8557472.0500000007</v>
      </c>
      <c r="I15" s="4">
        <f t="shared" si="0"/>
        <v>8557472.0500000007</v>
      </c>
      <c r="J15" s="4">
        <f t="shared" si="1"/>
        <v>-690737.94999999925</v>
      </c>
    </row>
    <row r="16" spans="2:10" ht="10.5" customHeight="1" x14ac:dyDescent="0.2">
      <c r="B16" s="3"/>
      <c r="C16" s="45" t="s">
        <v>17</v>
      </c>
      <c r="D16" s="46"/>
      <c r="E16" s="4">
        <v>9276418</v>
      </c>
      <c r="F16" s="4">
        <v>-63216</v>
      </c>
      <c r="G16" s="4">
        <v>9213202</v>
      </c>
      <c r="H16" s="4">
        <v>12244237.92</v>
      </c>
      <c r="I16" s="4">
        <f t="shared" si="0"/>
        <v>12244237.92</v>
      </c>
      <c r="J16" s="4">
        <f t="shared" si="1"/>
        <v>3031035.92</v>
      </c>
    </row>
    <row r="17" spans="2:12" ht="10.5" customHeight="1" x14ac:dyDescent="0.2">
      <c r="B17" s="3"/>
      <c r="C17" s="45" t="s">
        <v>18</v>
      </c>
      <c r="D17" s="46"/>
      <c r="E17" s="19"/>
      <c r="F17" s="19"/>
      <c r="G17" s="19"/>
      <c r="H17" s="19"/>
      <c r="I17" s="19"/>
      <c r="J17" s="19"/>
    </row>
    <row r="18" spans="2:12" ht="10.5" customHeight="1" x14ac:dyDescent="0.2">
      <c r="B18" s="3"/>
      <c r="C18" s="53" t="s">
        <v>19</v>
      </c>
      <c r="D18" s="54"/>
      <c r="E18" s="16">
        <v>166812000</v>
      </c>
      <c r="F18" s="16">
        <f>SUM(F19:F29)</f>
        <v>20131575.509999998</v>
      </c>
      <c r="G18" s="16">
        <f>SUM(G19:G29)</f>
        <v>186943575.50999999</v>
      </c>
      <c r="H18" s="16">
        <f>SUM(H19:H29)</f>
        <v>191858536</v>
      </c>
      <c r="I18" s="16">
        <f>SUM(I19:I29)</f>
        <v>191858536</v>
      </c>
      <c r="J18" s="16">
        <f>SUM(J19:J29)</f>
        <v>4914960.4899999946</v>
      </c>
    </row>
    <row r="19" spans="2:12" ht="10.5" customHeight="1" x14ac:dyDescent="0.2">
      <c r="B19" s="3"/>
      <c r="C19" s="5"/>
      <c r="D19" s="6" t="s">
        <v>20</v>
      </c>
      <c r="E19" s="19">
        <v>125640000</v>
      </c>
      <c r="F19" s="19">
        <v>5208395.51</v>
      </c>
      <c r="G19" s="19">
        <v>130848395.51000001</v>
      </c>
      <c r="H19" s="25">
        <v>133114568</v>
      </c>
      <c r="I19" s="25">
        <f>H19</f>
        <v>133114568</v>
      </c>
      <c r="J19" s="19">
        <f>I19-G19</f>
        <v>2266172.4899999946</v>
      </c>
    </row>
    <row r="20" spans="2:12" ht="10.5" customHeight="1" x14ac:dyDescent="0.2">
      <c r="B20" s="3"/>
      <c r="C20" s="5"/>
      <c r="D20" s="6" t="s">
        <v>21</v>
      </c>
      <c r="E20" s="19">
        <v>19800000</v>
      </c>
      <c r="F20" s="19">
        <v>0</v>
      </c>
      <c r="G20" s="19">
        <v>19800000</v>
      </c>
      <c r="H20" s="19">
        <v>20747477</v>
      </c>
      <c r="I20" s="19">
        <f>H20</f>
        <v>20747477</v>
      </c>
      <c r="J20" s="19">
        <f>I20-G20</f>
        <v>947477</v>
      </c>
    </row>
    <row r="21" spans="2:12" ht="10.5" customHeight="1" x14ac:dyDescent="0.2">
      <c r="B21" s="3"/>
      <c r="C21" s="5"/>
      <c r="D21" s="6" t="s">
        <v>22</v>
      </c>
      <c r="E21" s="19">
        <v>7308000</v>
      </c>
      <c r="F21" s="19">
        <v>0</v>
      </c>
      <c r="G21" s="19">
        <v>7308000</v>
      </c>
      <c r="H21" s="19">
        <v>8303487</v>
      </c>
      <c r="I21" s="19">
        <f>H21</f>
        <v>8303487</v>
      </c>
      <c r="J21" s="19">
        <f>I21-G21</f>
        <v>995487</v>
      </c>
    </row>
    <row r="22" spans="2:12" ht="10.5" customHeight="1" x14ac:dyDescent="0.2">
      <c r="B22" s="3"/>
      <c r="C22" s="5"/>
      <c r="D22" s="6" t="s">
        <v>23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2:12" ht="10.5" customHeight="1" x14ac:dyDescent="0.2">
      <c r="B23" s="3"/>
      <c r="C23" s="5"/>
      <c r="D23" s="6" t="s">
        <v>24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</row>
    <row r="24" spans="2:12" ht="10.5" customHeight="1" x14ac:dyDescent="0.2">
      <c r="B24" s="3"/>
      <c r="C24" s="5"/>
      <c r="D24" s="6" t="s">
        <v>25</v>
      </c>
      <c r="E24" s="19">
        <v>2712000</v>
      </c>
      <c r="F24" s="19">
        <v>0</v>
      </c>
      <c r="G24" s="19">
        <v>2712000</v>
      </c>
      <c r="H24" s="19">
        <v>2950337</v>
      </c>
      <c r="I24" s="19">
        <f>H24</f>
        <v>2950337</v>
      </c>
      <c r="J24" s="19">
        <f>I24-G24</f>
        <v>238337</v>
      </c>
    </row>
    <row r="25" spans="2:12" ht="10.5" customHeight="1" x14ac:dyDescent="0.2">
      <c r="B25" s="3"/>
      <c r="C25" s="5"/>
      <c r="D25" s="6" t="s">
        <v>26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2:12" ht="10.5" customHeight="1" x14ac:dyDescent="0.2">
      <c r="B26" s="3"/>
      <c r="C26" s="5"/>
      <c r="D26" s="6" t="s">
        <v>27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</row>
    <row r="27" spans="2:12" ht="10.5" customHeight="1" x14ac:dyDescent="0.2">
      <c r="B27" s="3"/>
      <c r="C27" s="5"/>
      <c r="D27" s="6" t="s">
        <v>28</v>
      </c>
      <c r="E27" s="19">
        <v>11172000</v>
      </c>
      <c r="F27" s="19">
        <v>0</v>
      </c>
      <c r="G27" s="19">
        <v>11172000</v>
      </c>
      <c r="H27" s="19">
        <v>11395246</v>
      </c>
      <c r="I27" s="19">
        <f>H27</f>
        <v>11395246</v>
      </c>
      <c r="J27" s="19">
        <f>I27-G27</f>
        <v>223246</v>
      </c>
    </row>
    <row r="28" spans="2:12" ht="10.5" customHeight="1" x14ac:dyDescent="0.2">
      <c r="B28" s="3"/>
      <c r="C28" s="5"/>
      <c r="D28" s="6" t="s">
        <v>29</v>
      </c>
      <c r="E28" s="19">
        <v>180000</v>
      </c>
      <c r="F28" s="19">
        <v>14923180</v>
      </c>
      <c r="G28" s="19">
        <f>F28+E28</f>
        <v>15103180</v>
      </c>
      <c r="H28" s="19">
        <v>15347421</v>
      </c>
      <c r="I28" s="19">
        <f>H28</f>
        <v>15347421</v>
      </c>
      <c r="J28" s="19">
        <f>I28-G28</f>
        <v>244241</v>
      </c>
    </row>
    <row r="29" spans="2:12" ht="10.5" customHeight="1" x14ac:dyDescent="0.2">
      <c r="B29" s="3"/>
      <c r="C29" s="5"/>
      <c r="D29" s="6" t="s">
        <v>30</v>
      </c>
      <c r="E29" s="19">
        <v>0</v>
      </c>
      <c r="F29" s="19">
        <v>0</v>
      </c>
      <c r="G29" s="19">
        <v>0</v>
      </c>
      <c r="H29" s="19"/>
      <c r="I29" s="19"/>
      <c r="J29" s="19">
        <v>0</v>
      </c>
      <c r="L29" s="20"/>
    </row>
    <row r="30" spans="2:12" ht="10.5" customHeight="1" x14ac:dyDescent="0.2">
      <c r="B30" s="3"/>
      <c r="C30" s="45" t="s">
        <v>31</v>
      </c>
      <c r="D30" s="46"/>
      <c r="E30" s="19">
        <v>15448320</v>
      </c>
      <c r="F30" s="19">
        <v>0</v>
      </c>
      <c r="G30" s="19">
        <v>15448320</v>
      </c>
      <c r="H30" s="19">
        <f>SUM(H31:H35)</f>
        <v>16824298.740000002</v>
      </c>
      <c r="I30" s="19">
        <f>SUM(I31:I35)</f>
        <v>16824298.740000002</v>
      </c>
      <c r="J30" s="19">
        <f>SUM(J31:J35)</f>
        <v>1375978.7400000002</v>
      </c>
    </row>
    <row r="31" spans="2:12" ht="10.5" customHeight="1" x14ac:dyDescent="0.2">
      <c r="B31" s="3"/>
      <c r="C31" s="5"/>
      <c r="D31" s="6" t="s">
        <v>32</v>
      </c>
      <c r="E31" s="19">
        <v>4800</v>
      </c>
      <c r="F31" s="19">
        <v>0</v>
      </c>
      <c r="G31" s="19">
        <v>4800</v>
      </c>
      <c r="H31" s="19">
        <v>324919</v>
      </c>
      <c r="I31" s="19">
        <f>H31</f>
        <v>324919</v>
      </c>
      <c r="J31" s="19">
        <f>I31-G31</f>
        <v>320119</v>
      </c>
    </row>
    <row r="32" spans="2:12" ht="10.5" customHeight="1" x14ac:dyDescent="0.2">
      <c r="B32" s="3"/>
      <c r="C32" s="5"/>
      <c r="D32" s="6" t="s">
        <v>33</v>
      </c>
      <c r="E32" s="19">
        <v>2016000</v>
      </c>
      <c r="F32" s="19">
        <v>0</v>
      </c>
      <c r="G32" s="19">
        <v>2016000</v>
      </c>
      <c r="H32" s="19">
        <v>3364027</v>
      </c>
      <c r="I32" s="19">
        <f>H32</f>
        <v>3364027</v>
      </c>
      <c r="J32" s="19">
        <f>I32-G32</f>
        <v>1348027</v>
      </c>
    </row>
    <row r="33" spans="2:13" ht="10.5" customHeight="1" x14ac:dyDescent="0.2">
      <c r="B33" s="3"/>
      <c r="C33" s="5"/>
      <c r="D33" s="6" t="s">
        <v>34</v>
      </c>
      <c r="E33" s="19">
        <v>1575600</v>
      </c>
      <c r="F33" s="19">
        <v>0</v>
      </c>
      <c r="G33" s="19">
        <v>1575600</v>
      </c>
      <c r="H33" s="19">
        <v>1932422</v>
      </c>
      <c r="I33" s="19">
        <f>H33</f>
        <v>1932422</v>
      </c>
      <c r="J33" s="19">
        <f>I33-G33</f>
        <v>356822</v>
      </c>
    </row>
    <row r="34" spans="2:13" ht="10.5" customHeight="1" x14ac:dyDescent="0.2">
      <c r="B34" s="3"/>
      <c r="C34" s="5"/>
      <c r="D34" s="6" t="s">
        <v>35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2:13" ht="10.5" customHeight="1" x14ac:dyDescent="0.2">
      <c r="B35" s="3"/>
      <c r="C35" s="5"/>
      <c r="D35" s="6" t="s">
        <v>36</v>
      </c>
      <c r="E35" s="19">
        <v>11851920</v>
      </c>
      <c r="F35" s="19">
        <v>0</v>
      </c>
      <c r="G35" s="19">
        <v>11851920</v>
      </c>
      <c r="H35" s="19">
        <v>11202930.74</v>
      </c>
      <c r="I35" s="19">
        <f>H35</f>
        <v>11202930.74</v>
      </c>
      <c r="J35" s="19">
        <f>I35-G35</f>
        <v>-648989.25999999978</v>
      </c>
    </row>
    <row r="36" spans="2:13" ht="10.5" customHeight="1" x14ac:dyDescent="0.2">
      <c r="B36" s="3"/>
      <c r="C36" s="45" t="s">
        <v>37</v>
      </c>
      <c r="D36" s="46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2:13" ht="10.5" customHeight="1" x14ac:dyDescent="0.2">
      <c r="B37" s="3"/>
      <c r="C37" s="45" t="s">
        <v>38</v>
      </c>
      <c r="D37" s="46"/>
      <c r="E37" s="19">
        <v>468000</v>
      </c>
      <c r="F37" s="19">
        <v>0</v>
      </c>
      <c r="G37" s="19">
        <v>468000</v>
      </c>
      <c r="H37" s="19">
        <f>H38</f>
        <v>596010.04</v>
      </c>
      <c r="I37" s="19">
        <f>I38</f>
        <v>596010.04</v>
      </c>
      <c r="J37" s="19">
        <f>I37-G37</f>
        <v>128010.04000000004</v>
      </c>
    </row>
    <row r="38" spans="2:13" ht="10.5" customHeight="1" x14ac:dyDescent="0.2">
      <c r="B38" s="3"/>
      <c r="C38" s="17"/>
      <c r="D38" s="18" t="s">
        <v>39</v>
      </c>
      <c r="E38" s="19">
        <v>468000</v>
      </c>
      <c r="F38" s="19">
        <v>0</v>
      </c>
      <c r="G38" s="19">
        <v>468000</v>
      </c>
      <c r="H38" s="19">
        <v>596010.04</v>
      </c>
      <c r="I38" s="19">
        <f>H38</f>
        <v>596010.04</v>
      </c>
      <c r="J38" s="19">
        <f>I38-G38</f>
        <v>128010.04000000004</v>
      </c>
    </row>
    <row r="39" spans="2:13" ht="10.5" customHeight="1" x14ac:dyDescent="0.2">
      <c r="B39" s="3"/>
      <c r="C39" s="53" t="s">
        <v>40</v>
      </c>
      <c r="D39" s="54"/>
      <c r="E39" s="19">
        <v>11707200</v>
      </c>
      <c r="F39" s="19">
        <v>0</v>
      </c>
      <c r="G39" s="19">
        <v>11707200</v>
      </c>
      <c r="H39" s="19">
        <f>H40</f>
        <v>10637931</v>
      </c>
      <c r="I39" s="19">
        <f>H39</f>
        <v>10637931</v>
      </c>
      <c r="J39" s="19">
        <f>I39-G39</f>
        <v>-1069269</v>
      </c>
    </row>
    <row r="40" spans="2:13" ht="10.5" customHeight="1" x14ac:dyDescent="0.2">
      <c r="B40" s="3"/>
      <c r="C40" s="17"/>
      <c r="D40" s="18" t="s">
        <v>41</v>
      </c>
      <c r="E40" s="19">
        <v>11707200</v>
      </c>
      <c r="F40" s="19">
        <v>0</v>
      </c>
      <c r="G40" s="19">
        <v>11707200</v>
      </c>
      <c r="H40" s="19">
        <v>10637931</v>
      </c>
      <c r="I40" s="19">
        <f>H40</f>
        <v>10637931</v>
      </c>
      <c r="J40" s="19">
        <f>I40-G40</f>
        <v>-1069269</v>
      </c>
    </row>
    <row r="41" spans="2:13" ht="10.5" customHeight="1" x14ac:dyDescent="0.2">
      <c r="B41" s="3"/>
      <c r="C41" s="17"/>
      <c r="D41" s="18" t="s">
        <v>42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2:13" ht="10.5" customHeight="1" x14ac:dyDescent="0.2">
      <c r="B42" s="7"/>
      <c r="C42" s="21"/>
      <c r="D42" s="22"/>
      <c r="E42" s="19"/>
      <c r="F42" s="19"/>
      <c r="G42" s="19"/>
      <c r="H42" s="19"/>
      <c r="I42" s="19"/>
      <c r="J42" s="19"/>
      <c r="L42" s="20"/>
    </row>
    <row r="43" spans="2:13" ht="10.5" customHeight="1" x14ac:dyDescent="0.2">
      <c r="B43" s="50" t="s">
        <v>43</v>
      </c>
      <c r="C43" s="51"/>
      <c r="D43" s="55"/>
      <c r="E43" s="24">
        <v>443301272</v>
      </c>
      <c r="F43" s="24">
        <f>SUM(F18,F11:F16)</f>
        <v>29690754.339999996</v>
      </c>
      <c r="G43" s="24">
        <f>SUM(G39,G37,G30,G18,G11:G16)</f>
        <v>472992026.34000003</v>
      </c>
      <c r="H43" s="24">
        <f>SUM(H39,H37,H30,H11:H18)</f>
        <v>484254776.57000005</v>
      </c>
      <c r="I43" s="24">
        <f>SUM(I39,I37,I30,I18,I11:I17)</f>
        <v>484254776.56999999</v>
      </c>
      <c r="J43" s="24">
        <f>I43-G43</f>
        <v>11262750.229999959</v>
      </c>
      <c r="M43" s="20">
        <f>+H43-H50</f>
        <v>450294354.57000005</v>
      </c>
    </row>
    <row r="44" spans="2:13" ht="10.5" customHeight="1" x14ac:dyDescent="0.2">
      <c r="B44" s="50" t="s">
        <v>44</v>
      </c>
      <c r="C44" s="51"/>
      <c r="D44" s="55"/>
      <c r="E44" s="27"/>
      <c r="F44" s="27"/>
      <c r="G44" s="27"/>
      <c r="H44" s="27"/>
      <c r="I44" s="27"/>
      <c r="J44" s="27"/>
    </row>
    <row r="45" spans="2:13" ht="10.5" customHeight="1" x14ac:dyDescent="0.2">
      <c r="B45" s="7"/>
      <c r="C45" s="8"/>
      <c r="D45" s="9"/>
      <c r="E45" s="4"/>
      <c r="F45" s="4"/>
      <c r="G45" s="4"/>
      <c r="H45" s="4"/>
      <c r="I45" s="4"/>
      <c r="J45" s="4"/>
    </row>
    <row r="46" spans="2:13" ht="10.5" customHeight="1" x14ac:dyDescent="0.2">
      <c r="B46" s="50" t="s">
        <v>45</v>
      </c>
      <c r="C46" s="51"/>
      <c r="D46" s="55"/>
      <c r="E46" s="4"/>
      <c r="F46" s="4"/>
      <c r="G46" s="4"/>
      <c r="H46" s="4"/>
      <c r="I46" s="4"/>
      <c r="J46" s="4"/>
    </row>
    <row r="47" spans="2:13" ht="10.5" customHeight="1" x14ac:dyDescent="0.2">
      <c r="B47" s="3"/>
      <c r="C47" s="45" t="s">
        <v>46</v>
      </c>
      <c r="D47" s="46"/>
      <c r="E47" s="19">
        <f t="shared" ref="E47:J47" si="2">SUM(E48:E55)</f>
        <v>74060000</v>
      </c>
      <c r="F47" s="19">
        <f t="shared" si="2"/>
        <v>30513552</v>
      </c>
      <c r="G47" s="19">
        <f t="shared" si="2"/>
        <v>104573552</v>
      </c>
      <c r="H47" s="19">
        <f t="shared" si="2"/>
        <v>104573552</v>
      </c>
      <c r="I47" s="19">
        <f t="shared" si="2"/>
        <v>104573552</v>
      </c>
      <c r="J47" s="19">
        <f t="shared" si="2"/>
        <v>0</v>
      </c>
    </row>
    <row r="48" spans="2:13" ht="10.5" customHeight="1" x14ac:dyDescent="0.2">
      <c r="B48" s="3"/>
      <c r="C48" s="5"/>
      <c r="D48" s="6" t="s">
        <v>47</v>
      </c>
      <c r="E48" s="19"/>
      <c r="F48" s="19"/>
      <c r="G48" s="19"/>
      <c r="H48" s="19"/>
      <c r="I48" s="19"/>
      <c r="J48" s="19"/>
    </row>
    <row r="49" spans="2:12" ht="10.5" customHeight="1" x14ac:dyDescent="0.2">
      <c r="B49" s="3"/>
      <c r="C49" s="5"/>
      <c r="D49" s="6" t="s">
        <v>48</v>
      </c>
      <c r="E49" s="19"/>
      <c r="F49" s="19"/>
      <c r="G49" s="19"/>
      <c r="H49" s="19"/>
      <c r="I49" s="19"/>
      <c r="J49" s="19"/>
    </row>
    <row r="50" spans="2:12" ht="10.5" customHeight="1" x14ac:dyDescent="0.2">
      <c r="B50" s="3"/>
      <c r="C50" s="5"/>
      <c r="D50" s="18" t="s">
        <v>49</v>
      </c>
      <c r="E50" s="19">
        <v>12960000</v>
      </c>
      <c r="F50" s="19">
        <v>21000422</v>
      </c>
      <c r="G50" s="19">
        <f>F50+E50</f>
        <v>33960422</v>
      </c>
      <c r="H50" s="19">
        <f>G50</f>
        <v>33960422</v>
      </c>
      <c r="I50" s="19">
        <f>H50</f>
        <v>33960422</v>
      </c>
      <c r="J50" s="19">
        <f>I50-G50</f>
        <v>0</v>
      </c>
    </row>
    <row r="51" spans="2:12" ht="10.5" customHeight="1" x14ac:dyDescent="0.2">
      <c r="B51" s="3"/>
      <c r="C51" s="5"/>
      <c r="D51" s="18" t="s">
        <v>50</v>
      </c>
      <c r="E51" s="19">
        <v>61100000</v>
      </c>
      <c r="F51" s="19">
        <v>9513130</v>
      </c>
      <c r="G51" s="19">
        <f>F51+E51</f>
        <v>70613130</v>
      </c>
      <c r="H51" s="19">
        <f>G51</f>
        <v>70613130</v>
      </c>
      <c r="I51" s="19">
        <f>H51</f>
        <v>70613130</v>
      </c>
      <c r="J51" s="19">
        <f>I51-G51</f>
        <v>0</v>
      </c>
    </row>
    <row r="52" spans="2:12" ht="10.5" customHeight="1" x14ac:dyDescent="0.2">
      <c r="B52" s="3"/>
      <c r="C52" s="5"/>
      <c r="D52" s="6" t="s">
        <v>51</v>
      </c>
      <c r="E52" s="19"/>
      <c r="F52" s="19"/>
      <c r="G52" s="19"/>
      <c r="H52" s="19"/>
      <c r="I52" s="19"/>
      <c r="J52" s="19"/>
      <c r="L52" s="20"/>
    </row>
    <row r="53" spans="2:12" ht="10.5" customHeight="1" x14ac:dyDescent="0.2">
      <c r="B53" s="3"/>
      <c r="C53" s="5"/>
      <c r="D53" s="6" t="s">
        <v>52</v>
      </c>
      <c r="E53" s="19"/>
      <c r="F53" s="19"/>
      <c r="G53" s="19"/>
      <c r="H53" s="19"/>
      <c r="I53" s="19"/>
      <c r="J53" s="19"/>
    </row>
    <row r="54" spans="2:12" ht="10.5" customHeight="1" x14ac:dyDescent="0.2">
      <c r="B54" s="3"/>
      <c r="C54" s="5"/>
      <c r="D54" s="6" t="s">
        <v>53</v>
      </c>
      <c r="E54" s="19"/>
      <c r="F54" s="19"/>
      <c r="G54" s="19"/>
      <c r="H54" s="19"/>
      <c r="I54" s="19"/>
      <c r="J54" s="19"/>
    </row>
    <row r="55" spans="2:12" ht="10.5" customHeight="1" x14ac:dyDescent="0.2">
      <c r="B55" s="3"/>
      <c r="C55" s="5"/>
      <c r="D55" s="10" t="s">
        <v>54</v>
      </c>
      <c r="E55" s="19"/>
      <c r="F55" s="19"/>
      <c r="G55" s="19"/>
      <c r="H55" s="19"/>
      <c r="I55" s="19"/>
      <c r="J55" s="19"/>
    </row>
    <row r="56" spans="2:12" ht="10.5" customHeight="1" x14ac:dyDescent="0.2">
      <c r="B56" s="3"/>
      <c r="C56" s="45" t="s">
        <v>55</v>
      </c>
      <c r="D56" s="46"/>
      <c r="E56" s="19">
        <v>0</v>
      </c>
      <c r="F56" s="19">
        <v>17219298</v>
      </c>
      <c r="G56" s="19">
        <v>17219298</v>
      </c>
      <c r="H56" s="19">
        <v>17219298</v>
      </c>
      <c r="I56" s="19">
        <f>+H56</f>
        <v>17219298</v>
      </c>
      <c r="J56" s="19">
        <v>0</v>
      </c>
    </row>
    <row r="57" spans="2:12" ht="10.5" customHeight="1" x14ac:dyDescent="0.2">
      <c r="B57" s="3"/>
      <c r="C57" s="5"/>
      <c r="D57" s="6" t="s">
        <v>56</v>
      </c>
      <c r="E57" s="19"/>
      <c r="F57" s="19"/>
      <c r="G57" s="19"/>
      <c r="H57" s="19"/>
      <c r="I57" s="19"/>
      <c r="J57" s="19" t="s">
        <v>79</v>
      </c>
    </row>
    <row r="58" spans="2:12" ht="10.5" customHeight="1" x14ac:dyDescent="0.2">
      <c r="B58" s="3"/>
      <c r="C58" s="5"/>
      <c r="D58" s="6" t="s">
        <v>57</v>
      </c>
      <c r="E58" s="19"/>
      <c r="F58" s="19"/>
      <c r="G58" s="19"/>
      <c r="H58" s="19"/>
      <c r="I58" s="19"/>
      <c r="J58" s="19"/>
    </row>
    <row r="59" spans="2:12" ht="10.5" customHeight="1" x14ac:dyDescent="0.2">
      <c r="B59" s="3"/>
      <c r="C59" s="5"/>
      <c r="D59" s="6" t="s">
        <v>58</v>
      </c>
      <c r="E59" s="19"/>
      <c r="F59" s="19"/>
      <c r="G59" s="19"/>
      <c r="H59" s="19"/>
      <c r="I59" s="19"/>
      <c r="J59" s="19"/>
    </row>
    <row r="60" spans="2:12" ht="10.5" customHeight="1" x14ac:dyDescent="0.2">
      <c r="B60" s="3"/>
      <c r="C60" s="5"/>
      <c r="D60" s="6" t="s">
        <v>59</v>
      </c>
      <c r="E60" s="19">
        <v>0</v>
      </c>
      <c r="F60" s="19">
        <v>17219298</v>
      </c>
      <c r="G60" s="19">
        <v>17219298</v>
      </c>
      <c r="H60" s="19">
        <v>17219298</v>
      </c>
      <c r="I60" s="19">
        <f>+H60</f>
        <v>17219298</v>
      </c>
      <c r="J60" s="19">
        <v>0</v>
      </c>
    </row>
    <row r="61" spans="2:12" ht="10.5" customHeight="1" x14ac:dyDescent="0.2">
      <c r="B61" s="3"/>
      <c r="C61" s="45" t="s">
        <v>60</v>
      </c>
      <c r="D61" s="46"/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2:12" ht="10.5" customHeight="1" x14ac:dyDescent="0.2">
      <c r="B62" s="3"/>
      <c r="C62" s="5"/>
      <c r="D62" s="6" t="s">
        <v>61</v>
      </c>
      <c r="E62" s="19"/>
      <c r="F62" s="19"/>
      <c r="G62" s="19"/>
      <c r="H62" s="19"/>
      <c r="I62" s="19"/>
      <c r="J62" s="19"/>
    </row>
    <row r="63" spans="2:12" ht="10.5" customHeight="1" x14ac:dyDescent="0.2">
      <c r="B63" s="3"/>
      <c r="C63" s="5"/>
      <c r="D63" s="6" t="s">
        <v>62</v>
      </c>
      <c r="E63" s="19"/>
      <c r="F63" s="19"/>
      <c r="G63" s="19"/>
      <c r="H63" s="19"/>
      <c r="I63" s="19"/>
      <c r="J63" s="19"/>
    </row>
    <row r="64" spans="2:12" ht="10.5" customHeight="1" x14ac:dyDescent="0.2">
      <c r="B64" s="3"/>
      <c r="C64" s="45" t="s">
        <v>63</v>
      </c>
      <c r="D64" s="46"/>
      <c r="E64" s="19"/>
      <c r="F64" s="19"/>
      <c r="G64" s="19"/>
      <c r="H64" s="19"/>
      <c r="I64" s="19"/>
      <c r="J64" s="19"/>
    </row>
    <row r="65" spans="2:10" ht="10.5" customHeight="1" x14ac:dyDescent="0.2">
      <c r="B65" s="3"/>
      <c r="C65" s="45" t="s">
        <v>64</v>
      </c>
      <c r="D65" s="46"/>
      <c r="E65" s="4"/>
      <c r="F65" s="4"/>
      <c r="G65" s="4"/>
      <c r="H65" s="4"/>
      <c r="I65" s="4"/>
      <c r="J65" s="4"/>
    </row>
    <row r="66" spans="2:10" ht="10.5" customHeight="1" x14ac:dyDescent="0.2">
      <c r="B66" s="7"/>
      <c r="C66" s="56"/>
      <c r="D66" s="57"/>
      <c r="E66" s="4"/>
      <c r="F66" s="4"/>
      <c r="G66" s="4"/>
      <c r="H66" s="4"/>
      <c r="I66" s="4"/>
      <c r="J66" s="4"/>
    </row>
    <row r="67" spans="2:10" ht="10.5" customHeight="1" x14ac:dyDescent="0.2">
      <c r="B67" s="50" t="s">
        <v>65</v>
      </c>
      <c r="C67" s="51"/>
      <c r="D67" s="55"/>
      <c r="E67" s="11">
        <f>SUM(E61,E56,E47)</f>
        <v>74060000</v>
      </c>
      <c r="F67" s="11">
        <f>SUM(F56,F47)</f>
        <v>47732850</v>
      </c>
      <c r="G67" s="11">
        <f>SUM(G61,G56,G47)</f>
        <v>121792850</v>
      </c>
      <c r="H67" s="11">
        <f>SUM(H61,H56,H47)</f>
        <v>121792850</v>
      </c>
      <c r="I67" s="11">
        <f>SUM(I61,I56,I47)</f>
        <v>121792850</v>
      </c>
      <c r="J67" s="11">
        <f>SUM(J61,J56,J47)</f>
        <v>0</v>
      </c>
    </row>
    <row r="68" spans="2:10" ht="10.5" customHeight="1" x14ac:dyDescent="0.2">
      <c r="B68" s="7"/>
      <c r="C68" s="56"/>
      <c r="D68" s="57"/>
      <c r="E68" s="4"/>
      <c r="F68" s="4"/>
      <c r="G68" s="4"/>
      <c r="H68" s="4"/>
      <c r="I68" s="4"/>
      <c r="J68" s="4"/>
    </row>
    <row r="69" spans="2:10" ht="10.5" customHeight="1" x14ac:dyDescent="0.2">
      <c r="B69" s="50" t="s">
        <v>66</v>
      </c>
      <c r="C69" s="51"/>
      <c r="D69" s="55"/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</row>
    <row r="70" spans="2:10" ht="10.5" customHeight="1" x14ac:dyDescent="0.2">
      <c r="B70" s="3"/>
      <c r="C70" s="45" t="s">
        <v>67</v>
      </c>
      <c r="D70" s="46"/>
      <c r="E70" s="4"/>
      <c r="F70" s="4"/>
      <c r="G70" s="4">
        <v>0</v>
      </c>
      <c r="H70" s="4"/>
      <c r="I70" s="4"/>
      <c r="J70" s="4"/>
    </row>
    <row r="71" spans="2:10" ht="10.5" customHeight="1" x14ac:dyDescent="0.2">
      <c r="B71" s="7"/>
      <c r="C71" s="56"/>
      <c r="D71" s="57"/>
      <c r="E71" s="4"/>
      <c r="F71" s="4"/>
      <c r="G71" s="4"/>
      <c r="H71" s="4"/>
      <c r="I71" s="4"/>
      <c r="J71" s="4"/>
    </row>
    <row r="72" spans="2:10" ht="10.5" customHeight="1" x14ac:dyDescent="0.2">
      <c r="B72" s="50" t="s">
        <v>68</v>
      </c>
      <c r="C72" s="51"/>
      <c r="D72" s="55"/>
      <c r="E72" s="11">
        <f>SUM(E69:E71,E67,E43)</f>
        <v>517361272</v>
      </c>
      <c r="F72" s="11">
        <f>SUM(F69:F71,F67,F43)</f>
        <v>77423604.340000004</v>
      </c>
      <c r="G72" s="11">
        <f>SUM(G67,G43)</f>
        <v>594784876.34000003</v>
      </c>
      <c r="H72" s="11">
        <f>SUM(H69:H71,H67,H43)</f>
        <v>606047626.57000005</v>
      </c>
      <c r="I72" s="11">
        <f>SUM(I69:I71,I67,I43)</f>
        <v>606047626.56999993</v>
      </c>
      <c r="J72" s="23">
        <f>I72-G72</f>
        <v>11262750.2299999</v>
      </c>
    </row>
    <row r="73" spans="2:10" ht="10.5" customHeight="1" x14ac:dyDescent="0.2">
      <c r="B73" s="7"/>
      <c r="C73" s="56"/>
      <c r="D73" s="57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58" t="s">
        <v>69</v>
      </c>
      <c r="D74" s="55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45" t="s">
        <v>70</v>
      </c>
      <c r="D75" s="46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45" t="s">
        <v>71</v>
      </c>
      <c r="D76" s="46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58" t="s">
        <v>72</v>
      </c>
      <c r="D77" s="55"/>
      <c r="E77" s="4"/>
      <c r="F77" s="4"/>
      <c r="G77" s="4"/>
      <c r="H77" s="4"/>
      <c r="I77" s="4"/>
      <c r="J77" s="4"/>
    </row>
    <row r="78" spans="2:10" ht="10.5" customHeight="1" thickBot="1" x14ac:dyDescent="0.25">
      <c r="B78" s="13"/>
      <c r="C78" s="60"/>
      <c r="D78" s="61"/>
      <c r="E78" s="14"/>
      <c r="F78" s="14"/>
      <c r="G78" s="14"/>
      <c r="H78" s="14"/>
      <c r="I78" s="14"/>
      <c r="J78" s="14"/>
    </row>
    <row r="84" spans="2:10" x14ac:dyDescent="0.2">
      <c r="C84" s="26"/>
      <c r="D84" s="26"/>
      <c r="F84" s="26"/>
      <c r="G84" s="26"/>
      <c r="I84" s="26"/>
      <c r="J84" s="26"/>
    </row>
    <row r="85" spans="2:10" x14ac:dyDescent="0.2">
      <c r="B85" s="59" t="s">
        <v>73</v>
      </c>
      <c r="C85" s="59"/>
      <c r="D85" s="59"/>
      <c r="F85" s="62" t="s">
        <v>74</v>
      </c>
      <c r="G85" s="62"/>
      <c r="H85" s="15"/>
      <c r="I85" s="59" t="s">
        <v>80</v>
      </c>
      <c r="J85" s="59"/>
    </row>
    <row r="86" spans="2:10" x14ac:dyDescent="0.2">
      <c r="B86" s="59" t="s">
        <v>75</v>
      </c>
      <c r="C86" s="59"/>
      <c r="D86" s="59"/>
      <c r="F86" s="59" t="s">
        <v>76</v>
      </c>
      <c r="G86" s="59"/>
      <c r="H86" s="15"/>
      <c r="I86" s="59" t="s">
        <v>77</v>
      </c>
      <c r="J86" s="59"/>
    </row>
  </sheetData>
  <mergeCells count="55">
    <mergeCell ref="B86:D86"/>
    <mergeCell ref="I86:J86"/>
    <mergeCell ref="C76:D76"/>
    <mergeCell ref="C77:D77"/>
    <mergeCell ref="C78:D78"/>
    <mergeCell ref="B85:D85"/>
    <mergeCell ref="I85:J85"/>
    <mergeCell ref="F85:G85"/>
    <mergeCell ref="F86:G86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</mergeCells>
  <pageMargins left="0.11811023622047245" right="0.11811023622047245" top="1.5354330708661419" bottom="0.74803149606299213" header="0.31496062992125984" footer="0.31496062992125984"/>
  <pageSetup paperSize="156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tesoreria</cp:lastModifiedBy>
  <cp:lastPrinted>2020-04-02T21:19:34Z</cp:lastPrinted>
  <dcterms:created xsi:type="dcterms:W3CDTF">2019-10-28T18:14:41Z</dcterms:created>
  <dcterms:modified xsi:type="dcterms:W3CDTF">2020-04-03T16:41:10Z</dcterms:modified>
</cp:coreProperties>
</file>