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Sheet1" sheetId="1" r:id="rId1"/>
  </sheets>
  <definedNames>
    <definedName name="_xlnm.Print_Area" localSheetId="0">'Sheet1'!$A$1:$H$103</definedName>
  </definedNames>
  <calcPr fullCalcOnLoad="1"/>
</workbook>
</file>

<file path=xl/sharedStrings.xml><?xml version="1.0" encoding="utf-8"?>
<sst xmlns="http://schemas.openxmlformats.org/spreadsheetml/2006/main" count="70" uniqueCount="60">
  <si>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</si>
  <si>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</si>
  <si>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</si>
  <si>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</si>
  <si>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</si>
  <si>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</si>
  <si>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</si>
  <si>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</si>
  <si>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</si>
  <si>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</si>
  <si>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</si>
  <si>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</si>
  <si>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</si>
  <si>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</si>
  <si>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</si>
  <si>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</si>
  <si>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</si>
  <si>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</si>
  <si>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</si>
  <si>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</si>
  <si>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</si>
  <si>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</si>
  <si>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</si>
  <si>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</si>
  <si>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</si>
  <si>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</si>
  <si>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</si>
  <si>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</si>
  <si>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</si>
  <si>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</si>
  <si>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</si>
  <si>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</si>
  <si>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</si>
  <si>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</si>
  <si>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</si>
  <si>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</si>
  <si>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</si>
  <si>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</si>
  <si>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</si>
  <si>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</si>
  <si>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</si>
  <si>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</si>
  <si>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</si>
  <si>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</si>
  <si>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</si>
  <si>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</si>
  <si>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</si>
  <si>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</si>
  <si>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</si>
  <si>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</si>
  <si>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</si>
  <si>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</si>
  <si>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</si>
  <si>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</si>
  <si>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</si>
  <si>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</si>
  <si>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Ayuntamiento Municipal de Palayas de Rosarito, B.C.</t>
  </si>
  <si>
    <t>Calle José Haroz Aguilar No. 2000, Fraccionamiento Villa Turística</t>
  </si>
  <si>
    <t>Estado Analítico del Ejercicio del Presupuesto de Egresos, Clasificación Por Objeto del Gasto (capitulo y concepto)</t>
  </si>
  <si>
    <t>Del 01 de enero al 31 de marzo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</si>
</sst>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8" fontId="0" fillId="0" borderId="13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8" fontId="0" fillId="0" borderId="15" xfId="0" applyNumberFormat="1" applyBorder="1" applyAlignment="1">
      <alignment vertical="top"/>
    </xf>
    <xf numFmtId="8" fontId="2" fillId="0" borderId="16" xfId="0" applyNumberFormat="1" applyFon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16" fontId="0" fillId="0" borderId="0" xfId="0" applyNumberFormat="1" applyAlignment="1">
      <alignment horizontal="left" vertical="top" indent="3"/>
    </xf>
    <xf numFmtId="0" fontId="0" fillId="0" borderId="0" xfId="0" applyAlignment="1">
      <alignment horizontal="left" vertical="top" indent="3"/>
    </xf>
    <xf numFmtId="8" fontId="2" fillId="0" borderId="18" xfId="0" applyNumberFormat="1" applyFont="1" applyBorder="1" applyAlignment="1">
      <alignment vertical="top"/>
    </xf>
    <xf numFmtId="8" fontId="2" fillId="0" borderId="19" xfId="0" applyNumberFormat="1" applyFont="1" applyBorder="1" applyAlignment="1">
      <alignment vertical="top"/>
    </xf>
    <xf numFmtId="8" fontId="2" fillId="0" borderId="13" xfId="0" applyNumberFormat="1" applyFont="1" applyBorder="1" applyAlignment="1">
      <alignment vertical="top"/>
    </xf>
    <xf numFmtId="8" fontId="2" fillId="0" borderId="14" xfId="0" applyNumberFormat="1" applyFont="1" applyBorder="1" applyAlignment="1">
      <alignment vertical="top"/>
    </xf>
    <xf numFmtId="8" fontId="1" fillId="0" borderId="13" xfId="0" applyNumberFormat="1" applyFont="1" applyBorder="1" applyAlignment="1">
      <alignment vertical="top"/>
    </xf>
    <xf numFmtId="8" fontId="1" fillId="0" borderId="15" xfId="0" applyNumberFormat="1" applyFont="1" applyBorder="1" applyAlignment="1">
      <alignment vertical="top"/>
    </xf>
    <xf numFmtId="8" fontId="1" fillId="0" borderId="14" xfId="0" applyNumberFormat="1" applyFont="1" applyBorder="1" applyAlignment="1">
      <alignment vertical="top"/>
    </xf>
    <xf numFmtId="8" fontId="1" fillId="0" borderId="20" xfId="0" applyNumberFormat="1" applyFont="1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12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21" xfId="0" applyBorder="1" applyAlignment="1">
      <alignment horizontal="left" vertical="top" indent="1"/>
    </xf>
    <xf numFmtId="0" fontId="0" fillId="0" borderId="22" xfId="0" applyBorder="1" applyAlignment="1">
      <alignment horizontal="left" vertical="top" indent="1"/>
    </xf>
    <xf numFmtId="0" fontId="2" fillId="0" borderId="2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0" fontId="2" fillId="0" borderId="2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23" xfId="0" applyBorder="1" applyAlignment="1">
      <alignment horizontal="left" vertical="top" indent="1"/>
    </xf>
    <xf numFmtId="0" fontId="0" fillId="0" borderId="13" xfId="0" applyBorder="1" applyAlignment="1">
      <alignment horizontal="left" vertical="top" inden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2" fillId="0" borderId="29" xfId="0" applyFont="1" applyBorder="1" applyAlignment="1">
      <alignment horizontal="left" vertical="center" indent="11"/>
    </xf>
    <xf numFmtId="0" fontId="2" fillId="0" borderId="30" xfId="0" applyFont="1" applyBorder="1" applyAlignment="1">
      <alignment horizontal="left" vertical="center" indent="1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87</xdr:row>
      <xdr:rowOff>0</xdr:rowOff>
    </xdr:from>
    <xdr:to>
      <xdr:col>1</xdr:col>
      <xdr:colOff>1847850</xdr:colOff>
      <xdr:row>87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09600" y="21802725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87</xdr:row>
      <xdr:rowOff>0</xdr:rowOff>
    </xdr:from>
    <xdr:to>
      <xdr:col>4</xdr:col>
      <xdr:colOff>628650</xdr:colOff>
      <xdr:row>87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495675" y="21802725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86</xdr:row>
      <xdr:rowOff>161925</xdr:rowOff>
    </xdr:from>
    <xdr:to>
      <xdr:col>7</xdr:col>
      <xdr:colOff>428625</xdr:colOff>
      <xdr:row>86</xdr:row>
      <xdr:rowOff>161925</xdr:rowOff>
    </xdr:to>
    <xdr:sp>
      <xdr:nvSpPr>
        <xdr:cNvPr id="3" name="Conector recto 3"/>
        <xdr:cNvSpPr>
          <a:spLocks/>
        </xdr:cNvSpPr>
      </xdr:nvSpPr>
      <xdr:spPr>
        <a:xfrm>
          <a:off x="6229350" y="21802725"/>
          <a:ext cx="1714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86</xdr:row>
      <xdr:rowOff>152400</xdr:rowOff>
    </xdr:from>
    <xdr:to>
      <xdr:col>2</xdr:col>
      <xdr:colOff>152400</xdr:colOff>
      <xdr:row>89</xdr:row>
      <xdr:rowOff>161925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200025" y="21793200"/>
          <a:ext cx="2590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HILDA ARACELI BROWN FIGUEREDO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2</xdr:col>
      <xdr:colOff>409575</xdr:colOff>
      <xdr:row>86</xdr:row>
      <xdr:rowOff>152400</xdr:rowOff>
    </xdr:from>
    <xdr:to>
      <xdr:col>5</xdr:col>
      <xdr:colOff>76200</xdr:colOff>
      <xdr:row>89</xdr:row>
      <xdr:rowOff>152400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3048000" y="21793200"/>
          <a:ext cx="2581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ZERMEÑO CHAVEZ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>
    <xdr:from>
      <xdr:col>5</xdr:col>
      <xdr:colOff>295275</xdr:colOff>
      <xdr:row>86</xdr:row>
      <xdr:rowOff>152400</xdr:rowOff>
    </xdr:from>
    <xdr:to>
      <xdr:col>7</xdr:col>
      <xdr:colOff>923925</xdr:colOff>
      <xdr:row>90</xdr:row>
      <xdr:rowOff>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848350" y="21793200"/>
          <a:ext cx="2590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HECTOR DANIEL PACHECO CABADA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SUB-DIR. PROG. Y PRESUPUESTOS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97"/>
  <sheetViews>
    <sheetView tabSelected="1" view="pageBreakPreview" zoomScale="115" zoomScaleSheetLayoutView="115" zoomScalePageLayoutView="0" workbookViewId="0" topLeftCell="A1">
      <selection activeCell="H98" sqref="H97:H98"/>
    </sheetView>
  </sheetViews>
  <sheetFormatPr defaultColWidth="6.8515625" defaultRowHeight="12.75" customHeight="1"/>
  <cols>
    <col min="1" max="1" width="6.8515625" style="0" customWidth="1"/>
    <col min="2" max="2" width="32.7109375" style="0" customWidth="1"/>
    <col min="3" max="3" width="14.421875" style="0" customWidth="1"/>
    <col min="4" max="4" width="14.57421875" style="0" customWidth="1"/>
    <col min="5" max="8" width="14.7109375" style="0" bestFit="1" customWidth="1"/>
  </cols>
  <sheetData>
    <row r="1" ht="160.5" customHeight="1"/>
    <row r="2" spans="1:8" ht="12.75" customHeight="1">
      <c r="A2" s="51" t="s">
        <v>56</v>
      </c>
      <c r="B2" s="51"/>
      <c r="C2" s="51"/>
      <c r="D2" s="51"/>
      <c r="E2" s="51"/>
      <c r="F2" s="51"/>
      <c r="G2" s="51"/>
      <c r="H2" s="51"/>
    </row>
    <row r="3" spans="1:8" ht="12.75" customHeight="1">
      <c r="A3" s="51" t="s">
        <v>57</v>
      </c>
      <c r="B3" s="51"/>
      <c r="C3" s="51"/>
      <c r="D3" s="51"/>
      <c r="E3" s="51"/>
      <c r="F3" s="51"/>
      <c r="G3" s="51"/>
      <c r="H3" s="51"/>
    </row>
    <row r="4" spans="1:8" ht="12.75" customHeight="1">
      <c r="A4" s="52" t="s">
        <v>58</v>
      </c>
      <c r="B4" s="52"/>
      <c r="C4" s="52"/>
      <c r="D4" s="52"/>
      <c r="E4" s="52"/>
      <c r="F4" s="52"/>
      <c r="G4" s="52"/>
      <c r="H4" s="52"/>
    </row>
    <row r="5" spans="1:8" ht="12.75" customHeight="1">
      <c r="A5" s="52" t="s">
        <v>59</v>
      </c>
      <c r="B5" s="52"/>
      <c r="C5" s="52"/>
      <c r="D5" s="52"/>
      <c r="E5" s="52"/>
      <c r="F5" s="52"/>
      <c r="G5" s="52"/>
      <c r="H5" s="52"/>
    </row>
    <row r="6" spans="1:8" ht="22.5" customHeight="1" thickBot="1">
      <c r="A6" s="53"/>
      <c r="B6" s="53"/>
      <c r="C6" s="53"/>
      <c r="D6" s="53"/>
      <c r="E6" s="53"/>
      <c r="F6" s="53"/>
      <c r="G6" s="53"/>
      <c r="H6" s="53"/>
    </row>
    <row r="7" spans="1:8" ht="12.75" customHeight="1">
      <c r="A7" s="45" t="s">
        <v>54</v>
      </c>
      <c r="B7" s="46"/>
      <c r="C7" s="49" t="s">
        <v>55</v>
      </c>
      <c r="D7" s="49"/>
      <c r="E7" s="49"/>
      <c r="F7" s="49"/>
      <c r="G7" s="49"/>
      <c r="H7" s="50"/>
    </row>
    <row r="8" spans="1:8" ht="25.5" customHeight="1">
      <c r="A8" s="47"/>
      <c r="B8" s="48"/>
      <c r="C8" s="1" t="s">
        <v>48</v>
      </c>
      <c r="D8" s="2" t="s">
        <v>49</v>
      </c>
      <c r="E8" s="1" t="s">
        <v>50</v>
      </c>
      <c r="F8" s="1" t="s">
        <v>51</v>
      </c>
      <c r="G8" s="1" t="s">
        <v>52</v>
      </c>
      <c r="H8" s="3" t="s">
        <v>53</v>
      </c>
    </row>
    <row r="9" spans="1:8" ht="12.75">
      <c r="A9" s="47"/>
      <c r="B9" s="48"/>
      <c r="C9" s="4">
        <v>1</v>
      </c>
      <c r="D9" s="4">
        <v>2</v>
      </c>
      <c r="E9" s="5" t="s">
        <v>0</v>
      </c>
      <c r="F9" s="4">
        <v>4</v>
      </c>
      <c r="G9" s="4">
        <v>5</v>
      </c>
      <c r="H9" s="6" t="s">
        <v>1</v>
      </c>
    </row>
    <row r="10" spans="1:8" ht="16.5" customHeight="1">
      <c r="A10" s="31" t="s">
        <v>2</v>
      </c>
      <c r="B10" s="32"/>
      <c r="C10" s="17">
        <v>324805586.11</v>
      </c>
      <c r="D10" s="17">
        <f>SUM(D11:D16)</f>
        <v>2900000.0100000002</v>
      </c>
      <c r="E10" s="17">
        <f>+C10+D10</f>
        <v>327705586.12</v>
      </c>
      <c r="F10" s="17">
        <v>65700762.13</v>
      </c>
      <c r="G10" s="17">
        <v>63181669.51</v>
      </c>
      <c r="H10" s="18">
        <f>+E10-F10</f>
        <v>262004823.99</v>
      </c>
    </row>
    <row r="11" spans="1:8" ht="12.75">
      <c r="A11" s="25" t="s">
        <v>3</v>
      </c>
      <c r="B11" s="26"/>
      <c r="C11" s="9">
        <v>103593134.89</v>
      </c>
      <c r="D11" s="9">
        <v>1290056.2</v>
      </c>
      <c r="E11" s="21">
        <f aca="true" t="shared" si="0" ref="E11:E42">+C11+D11</f>
        <v>104883191.09</v>
      </c>
      <c r="F11" s="9">
        <v>25883915.56</v>
      </c>
      <c r="G11" s="9">
        <v>25877764.33</v>
      </c>
      <c r="H11" s="23">
        <f aca="true" t="shared" si="1" ref="H11:H42">+E11-F11</f>
        <v>78999275.53</v>
      </c>
    </row>
    <row r="12" spans="1:8" ht="24.75" customHeight="1">
      <c r="A12" s="29" t="s">
        <v>4</v>
      </c>
      <c r="B12" s="30"/>
      <c r="C12" s="9">
        <v>2000000</v>
      </c>
      <c r="D12" s="9">
        <v>720000</v>
      </c>
      <c r="E12" s="21">
        <f t="shared" si="0"/>
        <v>2720000</v>
      </c>
      <c r="F12" s="9">
        <v>1905890.06</v>
      </c>
      <c r="G12" s="9">
        <v>648810.96</v>
      </c>
      <c r="H12" s="23">
        <f t="shared" si="1"/>
        <v>814109.94</v>
      </c>
    </row>
    <row r="13" spans="1:8" ht="12.75">
      <c r="A13" s="25" t="s">
        <v>5</v>
      </c>
      <c r="B13" s="26"/>
      <c r="C13" s="9">
        <v>56708836.53</v>
      </c>
      <c r="D13" s="9">
        <v>1268017.34</v>
      </c>
      <c r="E13" s="21">
        <f t="shared" si="0"/>
        <v>57976853.870000005</v>
      </c>
      <c r="F13" s="9">
        <v>1810793.12</v>
      </c>
      <c r="G13" s="9">
        <v>1787276.08</v>
      </c>
      <c r="H13" s="23">
        <f t="shared" si="1"/>
        <v>56166060.75000001</v>
      </c>
    </row>
    <row r="14" spans="1:8" ht="12.75">
      <c r="A14" s="25" t="s">
        <v>6</v>
      </c>
      <c r="B14" s="26"/>
      <c r="C14" s="9">
        <v>26729733.82</v>
      </c>
      <c r="D14" s="9">
        <v>-2327448.78</v>
      </c>
      <c r="E14" s="21">
        <f t="shared" si="0"/>
        <v>24402285.04</v>
      </c>
      <c r="F14" s="9">
        <v>4712374.9</v>
      </c>
      <c r="G14" s="9">
        <v>4712374.9</v>
      </c>
      <c r="H14" s="23">
        <f t="shared" si="1"/>
        <v>19689910.14</v>
      </c>
    </row>
    <row r="15" spans="1:8" ht="12.75">
      <c r="A15" s="25" t="s">
        <v>7</v>
      </c>
      <c r="B15" s="26"/>
      <c r="C15" s="9">
        <v>131863166.55</v>
      </c>
      <c r="D15" s="9">
        <v>5670089.57</v>
      </c>
      <c r="E15" s="21">
        <f t="shared" si="0"/>
        <v>137533256.12</v>
      </c>
      <c r="F15" s="9">
        <v>31197788.49</v>
      </c>
      <c r="G15" s="9">
        <v>29965443.24</v>
      </c>
      <c r="H15" s="23">
        <f t="shared" si="1"/>
        <v>106335467.63000001</v>
      </c>
    </row>
    <row r="16" spans="1:8" ht="12.75">
      <c r="A16" s="25" t="s">
        <v>8</v>
      </c>
      <c r="B16" s="26"/>
      <c r="C16" s="9">
        <v>3910714.32</v>
      </c>
      <c r="D16" s="9">
        <v>-3720714.32</v>
      </c>
      <c r="E16" s="21">
        <f t="shared" si="0"/>
        <v>190000</v>
      </c>
      <c r="F16" s="9">
        <v>190000</v>
      </c>
      <c r="G16" s="9">
        <v>190000</v>
      </c>
      <c r="H16" s="23">
        <f t="shared" si="1"/>
        <v>0</v>
      </c>
    </row>
    <row r="17" spans="1:8" ht="12.75" customHeight="1">
      <c r="A17" s="7"/>
      <c r="B17" s="8"/>
      <c r="C17" s="10"/>
      <c r="D17" s="10"/>
      <c r="E17" s="21">
        <f t="shared" si="0"/>
        <v>0</v>
      </c>
      <c r="F17" s="10"/>
      <c r="G17" s="10"/>
      <c r="H17" s="23">
        <f t="shared" si="1"/>
        <v>0</v>
      </c>
    </row>
    <row r="18" spans="1:8" ht="17.25" customHeight="1">
      <c r="A18" s="31" t="s">
        <v>9</v>
      </c>
      <c r="B18" s="32"/>
      <c r="C18" s="19">
        <v>33878407.52</v>
      </c>
      <c r="D18" s="19">
        <f>SUM(D19:D25)</f>
        <v>1459778.4</v>
      </c>
      <c r="E18" s="19">
        <f t="shared" si="0"/>
        <v>35338185.92</v>
      </c>
      <c r="F18" s="19">
        <v>6124034.49</v>
      </c>
      <c r="G18" s="19">
        <v>4218026.74</v>
      </c>
      <c r="H18" s="20">
        <f t="shared" si="1"/>
        <v>29214151.43</v>
      </c>
    </row>
    <row r="19" spans="1:8" ht="26.25" customHeight="1">
      <c r="A19" s="27" t="s">
        <v>10</v>
      </c>
      <c r="B19" s="28"/>
      <c r="C19" s="9">
        <v>2363850</v>
      </c>
      <c r="D19" s="9">
        <v>881278.4</v>
      </c>
      <c r="E19" s="21">
        <f t="shared" si="0"/>
        <v>3245128.4</v>
      </c>
      <c r="F19" s="9">
        <v>406985.68</v>
      </c>
      <c r="G19" s="9">
        <v>148872.98</v>
      </c>
      <c r="H19" s="23">
        <f t="shared" si="1"/>
        <v>2838142.7199999997</v>
      </c>
    </row>
    <row r="20" spans="1:8" ht="12.75">
      <c r="A20" s="25" t="s">
        <v>11</v>
      </c>
      <c r="B20" s="26"/>
      <c r="C20" s="9">
        <v>359575</v>
      </c>
      <c r="D20" s="9">
        <v>10000</v>
      </c>
      <c r="E20" s="21">
        <f t="shared" si="0"/>
        <v>369575</v>
      </c>
      <c r="F20" s="9">
        <v>32780.88</v>
      </c>
      <c r="G20" s="9">
        <v>21697.68</v>
      </c>
      <c r="H20" s="23">
        <f t="shared" si="1"/>
        <v>336794.12</v>
      </c>
    </row>
    <row r="21" spans="1:8" ht="25.5" customHeight="1">
      <c r="A21" s="27" t="s">
        <v>12</v>
      </c>
      <c r="B21" s="28"/>
      <c r="C21" s="9">
        <v>5330300</v>
      </c>
      <c r="D21" s="9">
        <v>12000</v>
      </c>
      <c r="E21" s="21">
        <f t="shared" si="0"/>
        <v>5342300</v>
      </c>
      <c r="F21" s="9">
        <v>626901.34</v>
      </c>
      <c r="G21" s="9">
        <v>435268.26</v>
      </c>
      <c r="H21" s="23">
        <f t="shared" si="1"/>
        <v>4715398.66</v>
      </c>
    </row>
    <row r="22" spans="1:8" ht="24" customHeight="1">
      <c r="A22" s="27" t="s">
        <v>13</v>
      </c>
      <c r="B22" s="28"/>
      <c r="C22" s="9">
        <v>217100</v>
      </c>
      <c r="D22" s="9">
        <v>175000</v>
      </c>
      <c r="E22" s="21">
        <f t="shared" si="0"/>
        <v>392100</v>
      </c>
      <c r="F22" s="9">
        <v>30695.2</v>
      </c>
      <c r="G22" s="9">
        <v>12454</v>
      </c>
      <c r="H22" s="23">
        <f t="shared" si="1"/>
        <v>361404.8</v>
      </c>
    </row>
    <row r="23" spans="1:8" ht="12.75">
      <c r="A23" s="25" t="s">
        <v>14</v>
      </c>
      <c r="B23" s="26"/>
      <c r="C23" s="9">
        <v>16885082.52</v>
      </c>
      <c r="D23" s="9">
        <v>2100</v>
      </c>
      <c r="E23" s="21">
        <f t="shared" si="0"/>
        <v>16887182.52</v>
      </c>
      <c r="F23" s="9">
        <v>3745721.69</v>
      </c>
      <c r="G23" s="9">
        <v>2949008.12</v>
      </c>
      <c r="H23" s="23">
        <f t="shared" si="1"/>
        <v>13141460.83</v>
      </c>
    </row>
    <row r="24" spans="1:8" ht="24.75" customHeight="1">
      <c r="A24" s="27" t="s">
        <v>15</v>
      </c>
      <c r="B24" s="28"/>
      <c r="C24" s="9">
        <v>3936000</v>
      </c>
      <c r="D24" s="9">
        <v>260000</v>
      </c>
      <c r="E24" s="21">
        <f t="shared" si="0"/>
        <v>4196000</v>
      </c>
      <c r="F24" s="9">
        <v>223450.03</v>
      </c>
      <c r="G24" s="9">
        <v>180848.83</v>
      </c>
      <c r="H24" s="23">
        <f t="shared" si="1"/>
        <v>3972549.97</v>
      </c>
    </row>
    <row r="25" spans="1:8" ht="25.5" customHeight="1">
      <c r="A25" s="27" t="s">
        <v>16</v>
      </c>
      <c r="B25" s="28"/>
      <c r="C25" s="9">
        <v>4786500</v>
      </c>
      <c r="D25" s="9">
        <v>119400</v>
      </c>
      <c r="E25" s="21">
        <f t="shared" si="0"/>
        <v>4905900</v>
      </c>
      <c r="F25" s="9">
        <v>1057499.67</v>
      </c>
      <c r="G25" s="9">
        <v>469876.87</v>
      </c>
      <c r="H25" s="23">
        <f t="shared" si="1"/>
        <v>3848400.33</v>
      </c>
    </row>
    <row r="26" spans="1:8" ht="12.75" customHeight="1">
      <c r="A26" s="7"/>
      <c r="B26" s="8"/>
      <c r="C26" s="10"/>
      <c r="D26" s="10"/>
      <c r="E26" s="21">
        <f t="shared" si="0"/>
        <v>0</v>
      </c>
      <c r="F26" s="10"/>
      <c r="G26" s="10"/>
      <c r="H26" s="23">
        <f t="shared" si="1"/>
        <v>0</v>
      </c>
    </row>
    <row r="27" spans="1:8" ht="19.5" customHeight="1">
      <c r="A27" s="31" t="s">
        <v>17</v>
      </c>
      <c r="B27" s="32"/>
      <c r="C27" s="19">
        <v>88033645.77</v>
      </c>
      <c r="D27" s="19">
        <f>SUM(D28:D36)</f>
        <v>472022.6000000001</v>
      </c>
      <c r="E27" s="19">
        <f t="shared" si="0"/>
        <v>88505668.36999999</v>
      </c>
      <c r="F27" s="19">
        <v>18570243.79</v>
      </c>
      <c r="G27" s="19">
        <v>16194008</v>
      </c>
      <c r="H27" s="20">
        <f t="shared" si="1"/>
        <v>69935424.57999998</v>
      </c>
    </row>
    <row r="28" spans="1:8" ht="12.75">
      <c r="A28" s="25" t="s">
        <v>18</v>
      </c>
      <c r="B28" s="26"/>
      <c r="C28" s="9">
        <v>28731800</v>
      </c>
      <c r="D28" s="9">
        <v>-160000</v>
      </c>
      <c r="E28" s="21">
        <f t="shared" si="0"/>
        <v>28571800</v>
      </c>
      <c r="F28" s="9">
        <v>6760084.21</v>
      </c>
      <c r="G28" s="9">
        <v>6759635.21</v>
      </c>
      <c r="H28" s="23">
        <f t="shared" si="1"/>
        <v>21811715.79</v>
      </c>
    </row>
    <row r="29" spans="1:8" ht="12.75">
      <c r="A29" s="25" t="s">
        <v>19</v>
      </c>
      <c r="B29" s="26"/>
      <c r="C29" s="9">
        <v>2197349.77</v>
      </c>
      <c r="D29" s="9">
        <v>-296943.37</v>
      </c>
      <c r="E29" s="21">
        <f t="shared" si="0"/>
        <v>1900406.4</v>
      </c>
      <c r="F29" s="9">
        <v>282435.35</v>
      </c>
      <c r="G29" s="9">
        <v>187044.35</v>
      </c>
      <c r="H29" s="23">
        <f t="shared" si="1"/>
        <v>1617971.0499999998</v>
      </c>
    </row>
    <row r="30" spans="1:8" ht="25.5" customHeight="1">
      <c r="A30" s="27" t="s">
        <v>20</v>
      </c>
      <c r="B30" s="28"/>
      <c r="C30" s="9">
        <v>9304457</v>
      </c>
      <c r="D30" s="9">
        <v>-117800</v>
      </c>
      <c r="E30" s="21">
        <f t="shared" si="0"/>
        <v>9186657</v>
      </c>
      <c r="F30" s="9">
        <v>2346933.71</v>
      </c>
      <c r="G30" s="9">
        <v>1725095.69</v>
      </c>
      <c r="H30" s="23">
        <f t="shared" si="1"/>
        <v>6839723.29</v>
      </c>
    </row>
    <row r="31" spans="1:8" ht="26.25" customHeight="1">
      <c r="A31" s="27" t="s">
        <v>21</v>
      </c>
      <c r="B31" s="28"/>
      <c r="C31" s="9">
        <v>2553443</v>
      </c>
      <c r="D31" s="9">
        <v>-22000</v>
      </c>
      <c r="E31" s="21">
        <f t="shared" si="0"/>
        <v>2531443</v>
      </c>
      <c r="F31" s="9">
        <v>1533875.21</v>
      </c>
      <c r="G31" s="9">
        <v>1533875.21</v>
      </c>
      <c r="H31" s="23">
        <f t="shared" si="1"/>
        <v>997567.79</v>
      </c>
    </row>
    <row r="32" spans="1:8" ht="25.5" customHeight="1">
      <c r="A32" s="27" t="s">
        <v>22</v>
      </c>
      <c r="B32" s="28"/>
      <c r="C32" s="9">
        <v>34275633.33</v>
      </c>
      <c r="D32" s="9">
        <v>-1358505.4</v>
      </c>
      <c r="E32" s="21">
        <f t="shared" si="0"/>
        <v>32917127.93</v>
      </c>
      <c r="F32" s="9">
        <v>4918393.17</v>
      </c>
      <c r="G32" s="9">
        <v>3393686.87</v>
      </c>
      <c r="H32" s="23">
        <f t="shared" si="1"/>
        <v>27998734.759999998</v>
      </c>
    </row>
    <row r="33" spans="1:8" ht="26.25" customHeight="1">
      <c r="A33" s="27" t="s">
        <v>23</v>
      </c>
      <c r="B33" s="28"/>
      <c r="C33" s="9">
        <v>4666772.67</v>
      </c>
      <c r="D33" s="9">
        <v>96170.37</v>
      </c>
      <c r="E33" s="21">
        <f t="shared" si="0"/>
        <v>4762943.04</v>
      </c>
      <c r="F33" s="9">
        <v>698101.97</v>
      </c>
      <c r="G33" s="9">
        <v>585345.6</v>
      </c>
      <c r="H33" s="23">
        <f t="shared" si="1"/>
        <v>4064841.0700000003</v>
      </c>
    </row>
    <row r="34" spans="1:8" ht="12.75">
      <c r="A34" s="25" t="s">
        <v>24</v>
      </c>
      <c r="B34" s="26"/>
      <c r="C34" s="9">
        <v>1243690</v>
      </c>
      <c r="D34" s="9">
        <v>44000</v>
      </c>
      <c r="E34" s="21">
        <f t="shared" si="0"/>
        <v>1287690</v>
      </c>
      <c r="F34" s="9">
        <v>183499.43</v>
      </c>
      <c r="G34" s="9">
        <v>168436.33</v>
      </c>
      <c r="H34" s="23">
        <f t="shared" si="1"/>
        <v>1104190.57</v>
      </c>
    </row>
    <row r="35" spans="1:8" ht="12.75">
      <c r="A35" s="25" t="s">
        <v>25</v>
      </c>
      <c r="B35" s="26"/>
      <c r="C35" s="9">
        <v>3230500</v>
      </c>
      <c r="D35" s="9">
        <v>991100</v>
      </c>
      <c r="E35" s="21">
        <f t="shared" si="0"/>
        <v>4221600</v>
      </c>
      <c r="F35" s="9">
        <v>262521.42</v>
      </c>
      <c r="G35" s="9">
        <v>256489.42</v>
      </c>
      <c r="H35" s="23">
        <f t="shared" si="1"/>
        <v>3959078.58</v>
      </c>
    </row>
    <row r="36" spans="1:8" ht="12.75">
      <c r="A36" s="25" t="s">
        <v>26</v>
      </c>
      <c r="B36" s="26"/>
      <c r="C36" s="9">
        <v>1830000</v>
      </c>
      <c r="D36" s="9">
        <v>1296001</v>
      </c>
      <c r="E36" s="21">
        <f t="shared" si="0"/>
        <v>3126001</v>
      </c>
      <c r="F36" s="9">
        <v>1584399.32</v>
      </c>
      <c r="G36" s="9">
        <v>1584399.32</v>
      </c>
      <c r="H36" s="23">
        <f t="shared" si="1"/>
        <v>1541601.68</v>
      </c>
    </row>
    <row r="37" spans="1:8" ht="12.75" customHeight="1">
      <c r="A37" s="7"/>
      <c r="B37" s="8"/>
      <c r="C37" s="10"/>
      <c r="D37" s="10"/>
      <c r="E37" s="21">
        <f t="shared" si="0"/>
        <v>0</v>
      </c>
      <c r="F37" s="10"/>
      <c r="G37" s="10"/>
      <c r="H37" s="23">
        <f t="shared" si="1"/>
        <v>0</v>
      </c>
    </row>
    <row r="38" spans="1:8" ht="30" customHeight="1">
      <c r="A38" s="33" t="s">
        <v>27</v>
      </c>
      <c r="B38" s="34"/>
      <c r="C38" s="19">
        <v>41843961.64</v>
      </c>
      <c r="D38" s="19">
        <f>SUM(D39:D42)</f>
        <v>237714.82</v>
      </c>
      <c r="E38" s="19">
        <f t="shared" si="0"/>
        <v>42081676.46</v>
      </c>
      <c r="F38" s="19">
        <v>10896599.32</v>
      </c>
      <c r="G38" s="19">
        <v>10891099.32</v>
      </c>
      <c r="H38" s="20">
        <f t="shared" si="1"/>
        <v>31185077.14</v>
      </c>
    </row>
    <row r="39" spans="1:8" ht="12.75">
      <c r="A39" s="25" t="s">
        <v>28</v>
      </c>
      <c r="B39" s="26"/>
      <c r="C39" s="9">
        <v>33489368.04</v>
      </c>
      <c r="D39" s="9">
        <v>0</v>
      </c>
      <c r="E39" s="21">
        <f t="shared" si="0"/>
        <v>33489368.04</v>
      </c>
      <c r="F39" s="9">
        <v>9647925.32</v>
      </c>
      <c r="G39" s="9">
        <v>9647925.32</v>
      </c>
      <c r="H39" s="23">
        <f t="shared" si="1"/>
        <v>23841442.72</v>
      </c>
    </row>
    <row r="40" spans="1:8" ht="12.75">
      <c r="A40" s="25" t="s">
        <v>29</v>
      </c>
      <c r="B40" s="26"/>
      <c r="C40" s="9">
        <v>5674593.6</v>
      </c>
      <c r="D40" s="9">
        <v>237714.82</v>
      </c>
      <c r="E40" s="21">
        <f t="shared" si="0"/>
        <v>5912308.42</v>
      </c>
      <c r="F40" s="9">
        <v>1248674</v>
      </c>
      <c r="G40" s="9">
        <v>1243174</v>
      </c>
      <c r="H40" s="23">
        <f t="shared" si="1"/>
        <v>4663634.42</v>
      </c>
    </row>
    <row r="41" spans="1:8" ht="12.75">
      <c r="A41" s="25" t="s">
        <v>30</v>
      </c>
      <c r="B41" s="26"/>
      <c r="C41" s="9">
        <v>2500000</v>
      </c>
      <c r="D41" s="9">
        <v>0</v>
      </c>
      <c r="E41" s="21">
        <f t="shared" si="0"/>
        <v>2500000</v>
      </c>
      <c r="F41" s="9">
        <v>0</v>
      </c>
      <c r="G41" s="9">
        <v>0</v>
      </c>
      <c r="H41" s="23">
        <f t="shared" si="1"/>
        <v>2500000</v>
      </c>
    </row>
    <row r="42" spans="1:8" ht="13.5" thickBot="1">
      <c r="A42" s="35" t="s">
        <v>31</v>
      </c>
      <c r="B42" s="36"/>
      <c r="C42" s="12">
        <v>180000</v>
      </c>
      <c r="D42" s="12">
        <v>0</v>
      </c>
      <c r="E42" s="22">
        <f t="shared" si="0"/>
        <v>180000</v>
      </c>
      <c r="F42" s="12">
        <v>0</v>
      </c>
      <c r="G42" s="12">
        <v>0</v>
      </c>
      <c r="H42" s="24">
        <f t="shared" si="1"/>
        <v>180000</v>
      </c>
    </row>
    <row r="43" ht="27.75" customHeight="1">
      <c r="H43" s="15"/>
    </row>
    <row r="44" ht="25.5" customHeight="1"/>
    <row r="45" ht="40.5" customHeight="1"/>
    <row r="46" ht="54" customHeight="1"/>
    <row r="47" ht="50.25" customHeight="1"/>
    <row r="48" ht="48.75" customHeight="1"/>
    <row r="49" ht="39.75" customHeight="1" thickBot="1"/>
    <row r="50" spans="1:8" ht="12.75">
      <c r="A50" s="45" t="s">
        <v>54</v>
      </c>
      <c r="B50" s="46"/>
      <c r="C50" s="49" t="s">
        <v>55</v>
      </c>
      <c r="D50" s="49"/>
      <c r="E50" s="49"/>
      <c r="F50" s="49"/>
      <c r="G50" s="49"/>
      <c r="H50" s="50"/>
    </row>
    <row r="51" spans="1:8" ht="25.5">
      <c r="A51" s="47"/>
      <c r="B51" s="48"/>
      <c r="C51" s="1" t="s">
        <v>48</v>
      </c>
      <c r="D51" s="2" t="s">
        <v>49</v>
      </c>
      <c r="E51" s="1" t="s">
        <v>50</v>
      </c>
      <c r="F51" s="1" t="s">
        <v>51</v>
      </c>
      <c r="G51" s="1" t="s">
        <v>52</v>
      </c>
      <c r="H51" s="3" t="s">
        <v>53</v>
      </c>
    </row>
    <row r="52" spans="1:8" ht="12.75">
      <c r="A52" s="47"/>
      <c r="B52" s="48"/>
      <c r="C52" s="4">
        <v>1</v>
      </c>
      <c r="D52" s="4">
        <v>2</v>
      </c>
      <c r="E52" s="5" t="s">
        <v>0</v>
      </c>
      <c r="F52" s="4">
        <v>4</v>
      </c>
      <c r="G52" s="4">
        <v>5</v>
      </c>
      <c r="H52" s="6" t="s">
        <v>1</v>
      </c>
    </row>
    <row r="53" spans="1:8" ht="19.5" customHeight="1">
      <c r="A53" s="41" t="s">
        <v>32</v>
      </c>
      <c r="B53" s="42"/>
      <c r="C53" s="19">
        <v>6151500</v>
      </c>
      <c r="D53" s="19">
        <f>SUM(D54:D58)</f>
        <v>8983200</v>
      </c>
      <c r="E53" s="19">
        <f>+C53+D53</f>
        <v>15134700</v>
      </c>
      <c r="F53" s="19">
        <v>80597.85</v>
      </c>
      <c r="G53" s="19">
        <v>0</v>
      </c>
      <c r="H53" s="20">
        <f>+E53-F53</f>
        <v>15054102.15</v>
      </c>
    </row>
    <row r="54" spans="1:8" ht="12.75">
      <c r="A54" s="43" t="s">
        <v>33</v>
      </c>
      <c r="B54" s="44"/>
      <c r="C54" s="9">
        <v>1915500</v>
      </c>
      <c r="D54" s="9">
        <v>78200</v>
      </c>
      <c r="E54" s="21">
        <f aca="true" t="shared" si="2" ref="E54:E71">+C54+D54</f>
        <v>1993700</v>
      </c>
      <c r="F54" s="9">
        <v>74377.05</v>
      </c>
      <c r="G54" s="9">
        <v>0</v>
      </c>
      <c r="H54" s="23">
        <f aca="true" t="shared" si="3" ref="H54:H71">+E54-F54</f>
        <v>1919322.95</v>
      </c>
    </row>
    <row r="55" spans="1:8" ht="12.75">
      <c r="A55" s="43" t="s">
        <v>34</v>
      </c>
      <c r="B55" s="44"/>
      <c r="C55" s="9">
        <v>60000</v>
      </c>
      <c r="D55" s="9">
        <v>29200</v>
      </c>
      <c r="E55" s="21">
        <f t="shared" si="2"/>
        <v>89200</v>
      </c>
      <c r="F55" s="9">
        <v>0</v>
      </c>
      <c r="G55" s="9">
        <v>0</v>
      </c>
      <c r="H55" s="23">
        <f t="shared" si="3"/>
        <v>89200</v>
      </c>
    </row>
    <row r="56" spans="1:8" ht="12.75">
      <c r="A56" s="43" t="s">
        <v>35</v>
      </c>
      <c r="B56" s="44"/>
      <c r="C56" s="9">
        <v>1420000</v>
      </c>
      <c r="D56" s="9">
        <v>8759000</v>
      </c>
      <c r="E56" s="21">
        <f t="shared" si="2"/>
        <v>10179000</v>
      </c>
      <c r="F56" s="9">
        <v>0</v>
      </c>
      <c r="G56" s="9">
        <v>0</v>
      </c>
      <c r="H56" s="23">
        <f t="shared" si="3"/>
        <v>10179000</v>
      </c>
    </row>
    <row r="57" spans="1:8" ht="12.75">
      <c r="A57" s="43" t="s">
        <v>36</v>
      </c>
      <c r="B57" s="44"/>
      <c r="C57" s="9">
        <v>2630000</v>
      </c>
      <c r="D57" s="9">
        <v>97500</v>
      </c>
      <c r="E57" s="21">
        <f t="shared" si="2"/>
        <v>2727500</v>
      </c>
      <c r="F57" s="9">
        <v>6220.8</v>
      </c>
      <c r="G57" s="9">
        <v>0</v>
      </c>
      <c r="H57" s="23">
        <f t="shared" si="3"/>
        <v>2721279.2</v>
      </c>
    </row>
    <row r="58" spans="1:8" ht="12.75">
      <c r="A58" s="43" t="s">
        <v>37</v>
      </c>
      <c r="B58" s="44"/>
      <c r="C58" s="9">
        <v>126000</v>
      </c>
      <c r="D58" s="9">
        <v>19300</v>
      </c>
      <c r="E58" s="21">
        <f t="shared" si="2"/>
        <v>145300</v>
      </c>
      <c r="F58" s="9">
        <v>0</v>
      </c>
      <c r="G58" s="9">
        <v>0</v>
      </c>
      <c r="H58" s="23">
        <f t="shared" si="3"/>
        <v>145300</v>
      </c>
    </row>
    <row r="59" spans="1:8" ht="12.75" customHeight="1">
      <c r="A59" s="54"/>
      <c r="B59" s="55"/>
      <c r="C59" s="10"/>
      <c r="D59" s="10"/>
      <c r="E59" s="21">
        <f t="shared" si="2"/>
        <v>0</v>
      </c>
      <c r="F59" s="10"/>
      <c r="G59" s="10"/>
      <c r="H59" s="23">
        <f t="shared" si="3"/>
        <v>0</v>
      </c>
    </row>
    <row r="60" spans="1:8" ht="18.75" customHeight="1">
      <c r="A60" s="41" t="s">
        <v>38</v>
      </c>
      <c r="B60" s="42"/>
      <c r="C60" s="19">
        <v>0</v>
      </c>
      <c r="D60" s="19">
        <f>SUM(D61)</f>
        <v>16315006.07</v>
      </c>
      <c r="E60" s="19">
        <f t="shared" si="2"/>
        <v>16315006.07</v>
      </c>
      <c r="F60" s="19">
        <v>5723947.98</v>
      </c>
      <c r="G60" s="19">
        <v>1608419.98</v>
      </c>
      <c r="H60" s="20">
        <f t="shared" si="3"/>
        <v>10591058.09</v>
      </c>
    </row>
    <row r="61" spans="1:8" ht="12.75">
      <c r="A61" s="43" t="s">
        <v>39</v>
      </c>
      <c r="B61" s="44"/>
      <c r="C61" s="9">
        <v>0</v>
      </c>
      <c r="D61" s="21">
        <f>6070000+5060566.07+5000000+184440</f>
        <v>16315006.07</v>
      </c>
      <c r="E61" s="21">
        <f t="shared" si="2"/>
        <v>16315006.07</v>
      </c>
      <c r="F61" s="9">
        <v>5723947.98</v>
      </c>
      <c r="G61" s="9">
        <v>1608419.98</v>
      </c>
      <c r="H61" s="23">
        <f t="shared" si="3"/>
        <v>10591058.09</v>
      </c>
    </row>
    <row r="62" spans="1:8" ht="12.75" customHeight="1">
      <c r="A62" s="54"/>
      <c r="B62" s="55"/>
      <c r="C62" s="10"/>
      <c r="D62" s="10"/>
      <c r="E62" s="21">
        <f t="shared" si="2"/>
        <v>0</v>
      </c>
      <c r="F62" s="10"/>
      <c r="G62" s="10"/>
      <c r="H62" s="23">
        <f t="shared" si="3"/>
        <v>0</v>
      </c>
    </row>
    <row r="63" spans="1:8" ht="30.75" customHeight="1">
      <c r="A63" s="37" t="s">
        <v>40</v>
      </c>
      <c r="B63" s="38"/>
      <c r="C63" s="19">
        <v>8673257.4</v>
      </c>
      <c r="D63" s="19">
        <f>+D64</f>
        <v>-4780399</v>
      </c>
      <c r="E63" s="19">
        <f t="shared" si="2"/>
        <v>3892858.4000000004</v>
      </c>
      <c r="F63" s="19">
        <v>0</v>
      </c>
      <c r="G63" s="19">
        <v>0</v>
      </c>
      <c r="H63" s="20">
        <f t="shared" si="3"/>
        <v>3892858.4000000004</v>
      </c>
    </row>
    <row r="64" spans="1:8" ht="27.75" customHeight="1">
      <c r="A64" s="39" t="s">
        <v>41</v>
      </c>
      <c r="B64" s="40"/>
      <c r="C64" s="9">
        <v>8673257.4</v>
      </c>
      <c r="D64" s="9">
        <v>-4780399</v>
      </c>
      <c r="E64" s="21">
        <f t="shared" si="2"/>
        <v>3892858.4000000004</v>
      </c>
      <c r="F64" s="9">
        <v>0</v>
      </c>
      <c r="G64" s="9">
        <v>0</v>
      </c>
      <c r="H64" s="23">
        <f t="shared" si="3"/>
        <v>3892858.4000000004</v>
      </c>
    </row>
    <row r="65" spans="1:8" ht="12.75" customHeight="1">
      <c r="A65" s="54"/>
      <c r="B65" s="55"/>
      <c r="C65" s="10"/>
      <c r="D65" s="10"/>
      <c r="E65" s="21">
        <f t="shared" si="2"/>
        <v>0</v>
      </c>
      <c r="F65" s="10"/>
      <c r="G65" s="10"/>
      <c r="H65" s="23">
        <f t="shared" si="3"/>
        <v>0</v>
      </c>
    </row>
    <row r="66" spans="1:8" ht="18.75" customHeight="1">
      <c r="A66" s="41" t="s">
        <v>42</v>
      </c>
      <c r="B66" s="42"/>
      <c r="C66" s="19">
        <v>34413390.35</v>
      </c>
      <c r="D66" s="19">
        <f>SUM(D67)</f>
        <v>-5994694.35</v>
      </c>
      <c r="E66" s="19">
        <f t="shared" si="2"/>
        <v>28418696</v>
      </c>
      <c r="F66" s="19">
        <v>0</v>
      </c>
      <c r="G66" s="19">
        <v>0</v>
      </c>
      <c r="H66" s="20">
        <f t="shared" si="3"/>
        <v>28418696</v>
      </c>
    </row>
    <row r="67" spans="1:8" ht="12.75">
      <c r="A67" s="43" t="s">
        <v>43</v>
      </c>
      <c r="B67" s="44"/>
      <c r="C67" s="9">
        <v>34413390.35</v>
      </c>
      <c r="D67" s="9">
        <v>-5994694.35</v>
      </c>
      <c r="E67" s="21">
        <f t="shared" si="2"/>
        <v>28418696</v>
      </c>
      <c r="F67" s="9">
        <v>0</v>
      </c>
      <c r="G67" s="9">
        <v>0</v>
      </c>
      <c r="H67" s="23">
        <f t="shared" si="3"/>
        <v>28418696</v>
      </c>
    </row>
    <row r="68" spans="1:8" ht="12.75" customHeight="1">
      <c r="A68" s="54"/>
      <c r="B68" s="55"/>
      <c r="C68" s="10"/>
      <c r="D68" s="10"/>
      <c r="E68" s="21">
        <f t="shared" si="2"/>
        <v>0</v>
      </c>
      <c r="F68" s="10"/>
      <c r="G68" s="10"/>
      <c r="H68" s="23">
        <f t="shared" si="3"/>
        <v>0</v>
      </c>
    </row>
    <row r="69" spans="1:8" ht="19.5" customHeight="1">
      <c r="A69" s="41" t="s">
        <v>44</v>
      </c>
      <c r="B69" s="42"/>
      <c r="C69" s="19">
        <v>28509310.21</v>
      </c>
      <c r="D69" s="19">
        <f>SUM(D70:D71)</f>
        <v>0</v>
      </c>
      <c r="E69" s="19">
        <f t="shared" si="2"/>
        <v>28509310.21</v>
      </c>
      <c r="F69" s="19">
        <v>7107220.56</v>
      </c>
      <c r="G69" s="19">
        <v>7107220.56</v>
      </c>
      <c r="H69" s="20">
        <f t="shared" si="3"/>
        <v>21402089.650000002</v>
      </c>
    </row>
    <row r="70" spans="1:8" ht="12.75">
      <c r="A70" s="43" t="s">
        <v>45</v>
      </c>
      <c r="B70" s="44"/>
      <c r="C70" s="9">
        <v>12534249.96</v>
      </c>
      <c r="D70" s="9">
        <v>0</v>
      </c>
      <c r="E70" s="21">
        <f t="shared" si="2"/>
        <v>12534249.96</v>
      </c>
      <c r="F70" s="9">
        <v>3041650.95</v>
      </c>
      <c r="G70" s="9">
        <v>3041650.95</v>
      </c>
      <c r="H70" s="23">
        <f t="shared" si="3"/>
        <v>9492599.010000002</v>
      </c>
    </row>
    <row r="71" spans="1:8" ht="12.75">
      <c r="A71" s="43" t="s">
        <v>46</v>
      </c>
      <c r="B71" s="44"/>
      <c r="C71" s="9">
        <v>15975060.25</v>
      </c>
      <c r="D71" s="9">
        <v>0</v>
      </c>
      <c r="E71" s="21">
        <f t="shared" si="2"/>
        <v>15975060.25</v>
      </c>
      <c r="F71" s="9">
        <v>4065569.61</v>
      </c>
      <c r="G71" s="9">
        <v>4065569.61</v>
      </c>
      <c r="H71" s="23">
        <f t="shared" si="3"/>
        <v>11909490.64</v>
      </c>
    </row>
    <row r="72" spans="1:8" ht="12.75" customHeight="1">
      <c r="A72" s="54"/>
      <c r="B72" s="55"/>
      <c r="C72" s="10"/>
      <c r="D72" s="10"/>
      <c r="E72" s="10"/>
      <c r="F72" s="10"/>
      <c r="G72" s="10"/>
      <c r="H72" s="11"/>
    </row>
    <row r="73" spans="1:8" ht="12.75" customHeight="1">
      <c r="A73" s="54"/>
      <c r="B73" s="55"/>
      <c r="C73" s="10"/>
      <c r="D73" s="10"/>
      <c r="E73" s="10"/>
      <c r="F73" s="10"/>
      <c r="G73" s="10"/>
      <c r="H73" s="11"/>
    </row>
    <row r="74" spans="1:8" ht="21.75" customHeight="1" thickBot="1">
      <c r="A74" s="56" t="s">
        <v>47</v>
      </c>
      <c r="B74" s="57"/>
      <c r="C74" s="13">
        <v>566309059</v>
      </c>
      <c r="D74" s="13">
        <f>+D10+D18+D27+D38+D53+D60+D63+D66+D69</f>
        <v>19592628.549999997</v>
      </c>
      <c r="E74" s="13">
        <f>+C74+D74</f>
        <v>585901687.55</v>
      </c>
      <c r="F74" s="13">
        <v>114203406.12</v>
      </c>
      <c r="G74" s="13">
        <v>103200444.11</v>
      </c>
      <c r="H74" s="14">
        <v>471698281.43</v>
      </c>
    </row>
    <row r="97" ht="12.75" customHeight="1">
      <c r="H97" s="16"/>
    </row>
  </sheetData>
  <sheetProtection/>
  <mergeCells count="60">
    <mergeCell ref="A68:B68"/>
    <mergeCell ref="A72:B73"/>
    <mergeCell ref="A74:B74"/>
    <mergeCell ref="A50:B52"/>
    <mergeCell ref="C50:H50"/>
    <mergeCell ref="A59:B59"/>
    <mergeCell ref="A62:B62"/>
    <mergeCell ref="A65:B65"/>
    <mergeCell ref="A69:B69"/>
    <mergeCell ref="A70:B70"/>
    <mergeCell ref="A71:B71"/>
    <mergeCell ref="A7:B9"/>
    <mergeCell ref="C7:H7"/>
    <mergeCell ref="A2:H2"/>
    <mergeCell ref="A3:H3"/>
    <mergeCell ref="A4:H4"/>
    <mergeCell ref="A6:H6"/>
    <mergeCell ref="A5:H5"/>
    <mergeCell ref="A60:B60"/>
    <mergeCell ref="A61:B61"/>
    <mergeCell ref="A63:B63"/>
    <mergeCell ref="A64:B64"/>
    <mergeCell ref="A66:B66"/>
    <mergeCell ref="A67:B67"/>
    <mergeCell ref="A53:B53"/>
    <mergeCell ref="A54:B54"/>
    <mergeCell ref="A55:B55"/>
    <mergeCell ref="A56:B56"/>
    <mergeCell ref="A57:B57"/>
    <mergeCell ref="A58:B58"/>
    <mergeCell ref="A36:B36"/>
    <mergeCell ref="A38:B38"/>
    <mergeCell ref="A39:B39"/>
    <mergeCell ref="A40:B40"/>
    <mergeCell ref="A41:B41"/>
    <mergeCell ref="A42:B42"/>
    <mergeCell ref="A30:B30"/>
    <mergeCell ref="A31:B31"/>
    <mergeCell ref="A32:B32"/>
    <mergeCell ref="A33:B33"/>
    <mergeCell ref="A34:B34"/>
    <mergeCell ref="A35:B35"/>
    <mergeCell ref="A25:B25"/>
    <mergeCell ref="A27:B27"/>
    <mergeCell ref="A18:B18"/>
    <mergeCell ref="A10:B10"/>
    <mergeCell ref="A28:B28"/>
    <mergeCell ref="A29:B29"/>
    <mergeCell ref="A19:B19"/>
    <mergeCell ref="A20:B20"/>
    <mergeCell ref="A21:B21"/>
    <mergeCell ref="A22:B22"/>
    <mergeCell ref="A23:B23"/>
    <mergeCell ref="A24:B24"/>
    <mergeCell ref="A11:B11"/>
    <mergeCell ref="A12:B12"/>
    <mergeCell ref="A13:B13"/>
    <mergeCell ref="A14:B14"/>
    <mergeCell ref="A15:B15"/>
    <mergeCell ref="A16:B16"/>
  </mergeCells>
  <printOptions/>
  <pageMargins left="0.3937007874015748" right="0" top="0" bottom="0" header="0" footer="0"/>
  <pageSetup fitToHeight="0" fitToWidth="0" horizontalDpi="600" verticalDpi="600" orientation="portrait" scale="80" r:id="rId3"/>
  <headerFooter alignWithMargins="0">
    <oddHeader>&amp;C&amp;G</oddHeader>
    <oddFooter>&amp;C&amp;G</oddFooter>
  </headerFooter>
  <rowBreaks count="1" manualBreakCount="1">
    <brk id="45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CuentaPublica</cp:lastModifiedBy>
  <cp:lastPrinted>2020-04-30T16:43:36Z</cp:lastPrinted>
  <dcterms:created xsi:type="dcterms:W3CDTF">2020-04-25T18:51:39Z</dcterms:created>
  <dcterms:modified xsi:type="dcterms:W3CDTF">2020-04-30T16:43:53Z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