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GABY ROSALES\TERCER TRIMESTRE 2019\II. INFORMACION PRESUPUESTARIA\"/>
    </mc:Choice>
  </mc:AlternateContent>
  <bookViews>
    <workbookView xWindow="0" yWindow="0" windowWidth="20490" windowHeight="7755"/>
  </bookViews>
  <sheets>
    <sheet name="clasificacion_funcion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38" i="1" l="1"/>
  <c r="E38" i="1"/>
  <c r="E32" i="1"/>
  <c r="E25" i="1"/>
  <c r="E17" i="1"/>
  <c r="I38" i="1" l="1"/>
  <c r="I32" i="1"/>
  <c r="I25" i="1"/>
  <c r="I40" i="1"/>
  <c r="I39" i="1"/>
  <c r="I34" i="1"/>
  <c r="I35" i="1"/>
  <c r="I36" i="1"/>
  <c r="I37" i="1"/>
  <c r="I33" i="1"/>
  <c r="I27" i="1"/>
  <c r="I28" i="1"/>
  <c r="I29" i="1"/>
  <c r="I30" i="1"/>
  <c r="I31" i="1"/>
  <c r="I26" i="1"/>
  <c r="I19" i="1"/>
  <c r="I20" i="1"/>
  <c r="I21" i="1"/>
  <c r="I22" i="1"/>
  <c r="I23" i="1"/>
  <c r="I18" i="1"/>
  <c r="H41" i="1"/>
  <c r="H38" i="1"/>
  <c r="H32" i="1"/>
  <c r="H25" i="1"/>
  <c r="H17" i="1"/>
  <c r="G41" i="1"/>
  <c r="G38" i="1"/>
  <c r="G32" i="1"/>
  <c r="G25" i="1"/>
  <c r="G17" i="1"/>
  <c r="D41" i="1"/>
  <c r="D38" i="1"/>
  <c r="D32" i="1"/>
  <c r="D25" i="1"/>
  <c r="D17" i="1"/>
  <c r="F40" i="1" l="1"/>
  <c r="F39" i="1"/>
  <c r="F37" i="1"/>
  <c r="F36" i="1"/>
  <c r="F35" i="1"/>
  <c r="F34" i="1"/>
  <c r="F33" i="1"/>
  <c r="F31" i="1"/>
  <c r="F30" i="1"/>
  <c r="F29" i="1"/>
  <c r="F28" i="1"/>
  <c r="F27" i="1"/>
  <c r="F26" i="1"/>
  <c r="F24" i="1"/>
  <c r="I24" i="1" s="1"/>
  <c r="I17" i="1" s="1"/>
  <c r="I41" i="1" s="1"/>
  <c r="F23" i="1"/>
  <c r="F22" i="1"/>
  <c r="F21" i="1"/>
  <c r="F20" i="1"/>
  <c r="F19" i="1"/>
  <c r="F18" i="1"/>
  <c r="F17" i="1" l="1"/>
  <c r="F41" i="1" s="1"/>
  <c r="F25" i="1"/>
  <c r="E41" i="1"/>
  <c r="F32" i="1"/>
</calcChain>
</file>

<file path=xl/sharedStrings.xml><?xml version="1.0" encoding="utf-8"?>
<sst xmlns="http://schemas.openxmlformats.org/spreadsheetml/2006/main" count="39" uniqueCount="39">
  <si>
    <t>Ayuntamiento Municipal de Playas de Rosarito, B.C.</t>
  </si>
  <si>
    <t>Del 1 de Enero al 30 de Septiembre de 2019</t>
  </si>
  <si>
    <t>Concepto</t>
  </si>
  <si>
    <t>EGRESOS</t>
  </si>
  <si>
    <t>Aprobado</t>
  </si>
  <si>
    <t>Ampliación/
Reducción</t>
  </si>
  <si>
    <t>Modificado</t>
  </si>
  <si>
    <t>Devengado</t>
  </si>
  <si>
    <t>Pagado</t>
  </si>
  <si>
    <t>Subejercicio</t>
  </si>
  <si>
    <t>1</t>
  </si>
  <si>
    <t>2</t>
  </si>
  <si>
    <t>4</t>
  </si>
  <si>
    <t>6=3-4</t>
  </si>
  <si>
    <t>GOBIERNO</t>
  </si>
  <si>
    <t>LEGISLACIÓN</t>
  </si>
  <si>
    <t>JUSTICIA</t>
  </si>
  <si>
    <t>COORDINACIÓN DE LA POLÍTICA DE GOBIERNO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</si>
  <si>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</si>
  <si>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</si>
  <si>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</si>
  <si>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</si>
  <si>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</si>
  <si>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</si>
  <si>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</si>
  <si>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</si>
  <si>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</si>
  <si>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</si>
  <si>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</si>
  <si>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</si>
  <si>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</si>
  <si>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</si>
  <si>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TURISMO</t>
  </si>
  <si>
    <t>CIENCIA, TECNOLOGIA E INNOVACION</t>
  </si>
  <si>
    <t>OTRAS INDUSTRIAS Y OTROS ASUNTOS ECONÓMICOS</t>
  </si>
  <si>
    <t>OTRAS NO CLASIFICADAS EN FUNCIONES ANTERIORES</t>
  </si>
  <si>
    <t>TRANSACCIONES DE LA DEUDA PUBLICA/COSTO FINANCIERO DE LA DEUDA</t>
  </si>
  <si>
    <t>SANEAMIENTO DEL SISTEMA FINANCIERO</t>
  </si>
  <si>
    <t>Estado Analítico del Ejercicio del Presupuesto de Egresos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</si>
</sst>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80A]#,##0.00"/>
    <numFmt numFmtId="165" formatCode="[$-80A]General"/>
    <numFmt numFmtId="166" formatCode="&quot; $&quot;#,##0.00&quot; &quot;;&quot;-$&quot;#,##0.00&quot; &quot;;&quot; $-&quot;#&quot; &quot;;@&quot; &quot;"/>
    <numFmt numFmtId="167" formatCode="[$$-80A]#,##0.00;[Red]&quot;-&quot;[$$-80A]#,##0.00"/>
    <numFmt numFmtId="168" formatCode="&quot;$&quot;#,##0.0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3E3E3"/>
        <bgColor rgb="FFE3E3E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top"/>
    </xf>
    <xf numFmtId="165" fontId="2" fillId="0" borderId="0" applyBorder="0" applyProtection="0"/>
    <xf numFmtId="166" fontId="1" fillId="0" borderId="0" applyFont="0" applyBorder="0" applyProtection="0">
      <alignment vertical="top"/>
    </xf>
    <xf numFmtId="0" fontId="3" fillId="0" borderId="0" applyNumberFormat="0" applyBorder="0" applyProtection="0">
      <alignment horizontal="center" vertical="top"/>
    </xf>
    <xf numFmtId="0" fontId="3" fillId="0" borderId="0" applyNumberFormat="0" applyBorder="0" applyProtection="0">
      <alignment horizontal="center" vertical="top" textRotation="90"/>
    </xf>
    <xf numFmtId="0" fontId="4" fillId="0" borderId="0" applyNumberFormat="0" applyBorder="0" applyProtection="0">
      <alignment vertical="top"/>
    </xf>
    <xf numFmtId="167" fontId="4" fillId="0" borderId="0" applyBorder="0" applyProtection="0">
      <alignment vertical="top"/>
    </xf>
  </cellStyleXfs>
  <cellXfs count="73">
    <xf numFmtId="0" fontId="0" fillId="0" borderId="0" xfId="0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Fill="1" applyAlignment="1"/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left" vertical="top"/>
    </xf>
    <xf numFmtId="164" fontId="0" fillId="0" borderId="0" xfId="0" applyNumberFormat="1">
      <alignment vertical="top"/>
    </xf>
    <xf numFmtId="4" fontId="5" fillId="0" borderId="4" xfId="0" applyNumberFormat="1" applyFont="1" applyBorder="1" applyAlignment="1">
      <alignment horizontal="left" vertical="top"/>
    </xf>
    <xf numFmtId="4" fontId="5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left" vertical="top" wrapText="1"/>
    </xf>
    <xf numFmtId="4" fontId="5" fillId="0" borderId="4" xfId="0" applyNumberFormat="1" applyFont="1" applyBorder="1" applyAlignment="1">
      <alignment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>
      <alignment vertical="top"/>
    </xf>
    <xf numFmtId="165" fontId="2" fillId="0" borderId="0" xfId="1" applyFont="1" applyFill="1" applyAlignment="1" applyProtection="1"/>
    <xf numFmtId="0" fontId="10" fillId="2" borderId="11" xfId="0" applyFont="1" applyFill="1" applyBorder="1" applyAlignment="1">
      <alignment horizontal="center" vertical="center" wrapText="1" readingOrder="1"/>
    </xf>
    <xf numFmtId="4" fontId="12" fillId="0" borderId="2" xfId="0" applyNumberFormat="1" applyFont="1" applyFill="1" applyBorder="1" applyAlignment="1">
      <alignment horizontal="left" vertical="center"/>
    </xf>
    <xf numFmtId="4" fontId="12" fillId="0" borderId="3" xfId="0" applyNumberFormat="1" applyFont="1" applyFill="1" applyBorder="1" applyAlignment="1">
      <alignment horizontal="left" vertical="center"/>
    </xf>
    <xf numFmtId="0" fontId="0" fillId="0" borderId="0" xfId="0" applyFill="1">
      <alignment vertical="top"/>
    </xf>
    <xf numFmtId="4" fontId="12" fillId="0" borderId="0" xfId="0" applyNumberFormat="1" applyFont="1" applyFill="1" applyBorder="1" applyAlignment="1">
      <alignment horizontal="left" vertical="center"/>
    </xf>
    <xf numFmtId="4" fontId="11" fillId="0" borderId="0" xfId="2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>
      <alignment vertical="top"/>
    </xf>
    <xf numFmtId="4" fontId="11" fillId="0" borderId="0" xfId="0" applyNumberFormat="1" applyFont="1" applyFill="1" applyBorder="1" applyAlignment="1">
      <alignment horizontal="right" vertical="top"/>
    </xf>
    <xf numFmtId="168" fontId="10" fillId="0" borderId="5" xfId="0" applyNumberFormat="1" applyFont="1" applyBorder="1">
      <alignment vertical="top"/>
    </xf>
    <xf numFmtId="168" fontId="10" fillId="0" borderId="12" xfId="0" applyNumberFormat="1" applyFont="1" applyBorder="1">
      <alignment vertical="top"/>
    </xf>
    <xf numFmtId="168" fontId="10" fillId="0" borderId="8" xfId="0" applyNumberFormat="1" applyFont="1" applyBorder="1">
      <alignment vertical="top"/>
    </xf>
    <xf numFmtId="168" fontId="10" fillId="0" borderId="4" xfId="0" applyNumberFormat="1" applyFont="1" applyBorder="1">
      <alignment vertical="top"/>
    </xf>
    <xf numFmtId="168" fontId="10" fillId="0" borderId="13" xfId="0" applyNumberFormat="1" applyFont="1" applyBorder="1">
      <alignment vertical="top"/>
    </xf>
    <xf numFmtId="164" fontId="0" fillId="0" borderId="0" xfId="0" applyNumberFormat="1" applyFill="1">
      <alignment vertical="top"/>
    </xf>
    <xf numFmtId="168" fontId="11" fillId="0" borderId="4" xfId="2" applyNumberFormat="1" applyFont="1" applyFill="1" applyBorder="1" applyAlignment="1" applyProtection="1">
      <alignment horizontal="right" vertical="top"/>
    </xf>
    <xf numFmtId="168" fontId="11" fillId="0" borderId="4" xfId="0" applyNumberFormat="1" applyFont="1" applyFill="1" applyBorder="1" applyAlignment="1">
      <alignment horizontal="right" vertical="top" wrapText="1"/>
    </xf>
    <xf numFmtId="168" fontId="11" fillId="0" borderId="13" xfId="0" applyNumberFormat="1" applyFont="1" applyFill="1" applyBorder="1" applyAlignment="1">
      <alignment horizontal="right" vertical="top" wrapText="1"/>
    </xf>
    <xf numFmtId="168" fontId="11" fillId="0" borderId="8" xfId="2" applyNumberFormat="1" applyFont="1" applyFill="1" applyBorder="1" applyAlignment="1" applyProtection="1">
      <alignment horizontal="right" vertical="top"/>
    </xf>
    <xf numFmtId="168" fontId="5" fillId="0" borderId="4" xfId="2" applyNumberFormat="1" applyFont="1" applyFill="1" applyBorder="1" applyAlignment="1" applyProtection="1">
      <alignment horizontal="right" vertical="top"/>
    </xf>
    <xf numFmtId="168" fontId="5" fillId="0" borderId="13" xfId="0" applyNumberFormat="1" applyFont="1" applyBorder="1" applyAlignment="1">
      <alignment horizontal="right" vertical="top" wrapText="1"/>
    </xf>
    <xf numFmtId="168" fontId="5" fillId="0" borderId="8" xfId="2" applyNumberFormat="1" applyFont="1" applyFill="1" applyBorder="1" applyAlignment="1" applyProtection="1">
      <alignment horizontal="right" vertical="top"/>
    </xf>
    <xf numFmtId="168" fontId="5" fillId="0" borderId="4" xfId="0" applyNumberFormat="1" applyFont="1" applyBorder="1" applyAlignment="1">
      <alignment horizontal="right" vertical="top" wrapText="1"/>
    </xf>
    <xf numFmtId="168" fontId="11" fillId="0" borderId="13" xfId="2" applyNumberFormat="1" applyFont="1" applyFill="1" applyBorder="1" applyAlignment="1" applyProtection="1">
      <alignment horizontal="right" vertical="top"/>
    </xf>
    <xf numFmtId="168" fontId="5" fillId="0" borderId="4" xfId="2" applyNumberFormat="1" applyFont="1" applyFill="1" applyBorder="1" applyAlignment="1" applyProtection="1">
      <alignment horizontal="right" vertical="top" wrapText="1" readingOrder="1"/>
    </xf>
    <xf numFmtId="168" fontId="5" fillId="0" borderId="14" xfId="0" applyNumberFormat="1" applyFont="1" applyBorder="1" applyAlignment="1">
      <alignment horizontal="right" vertical="top" wrapText="1"/>
    </xf>
    <xf numFmtId="168" fontId="11" fillId="0" borderId="2" xfId="2" applyNumberFormat="1" applyFont="1" applyFill="1" applyBorder="1" applyAlignment="1" applyProtection="1">
      <alignment horizontal="right" vertical="center"/>
    </xf>
    <xf numFmtId="168" fontId="11" fillId="0" borderId="2" xfId="0" applyNumberFormat="1" applyFont="1" applyFill="1" applyBorder="1" applyAlignment="1">
      <alignment horizontal="right" vertical="top"/>
    </xf>
    <xf numFmtId="168" fontId="11" fillId="0" borderId="10" xfId="0" applyNumberFormat="1" applyFont="1" applyFill="1" applyBorder="1" applyAlignment="1">
      <alignment horizontal="right" vertical="top"/>
    </xf>
    <xf numFmtId="168" fontId="11" fillId="0" borderId="9" xfId="2" applyNumberFormat="1" applyFont="1" applyFill="1" applyBorder="1" applyAlignment="1" applyProtection="1">
      <alignment horizontal="right" vertical="center"/>
    </xf>
    <xf numFmtId="0" fontId="14" fillId="2" borderId="11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168" fontId="14" fillId="0" borderId="12" xfId="0" applyNumberFormat="1" applyFont="1" applyBorder="1">
      <alignment vertical="top"/>
    </xf>
    <xf numFmtId="168" fontId="14" fillId="0" borderId="6" xfId="0" applyNumberFormat="1" applyFont="1" applyBorder="1">
      <alignment vertical="top"/>
    </xf>
    <xf numFmtId="168" fontId="14" fillId="0" borderId="13" xfId="0" applyNumberFormat="1" applyFont="1" applyBorder="1">
      <alignment vertical="top"/>
    </xf>
    <xf numFmtId="168" fontId="14" fillId="0" borderId="0" xfId="0" applyNumberFormat="1" applyFont="1">
      <alignment vertical="top"/>
    </xf>
    <xf numFmtId="168" fontId="16" fillId="0" borderId="13" xfId="0" applyNumberFormat="1" applyFont="1" applyBorder="1" applyAlignment="1">
      <alignment horizontal="right" vertical="top" wrapText="1"/>
    </xf>
    <xf numFmtId="168" fontId="16" fillId="0" borderId="0" xfId="0" applyNumberFormat="1" applyFont="1" applyAlignment="1">
      <alignment horizontal="right" vertical="top" wrapText="1"/>
    </xf>
    <xf numFmtId="168" fontId="16" fillId="0" borderId="13" xfId="2" applyNumberFormat="1" applyFont="1" applyFill="1" applyBorder="1" applyAlignment="1" applyProtection="1">
      <alignment horizontal="right" vertical="top"/>
    </xf>
    <xf numFmtId="168" fontId="16" fillId="0" borderId="13" xfId="0" applyNumberFormat="1" applyFont="1" applyFill="1" applyBorder="1" applyAlignment="1">
      <alignment horizontal="right" vertical="top" wrapText="1"/>
    </xf>
    <xf numFmtId="168" fontId="16" fillId="0" borderId="14" xfId="2" applyNumberFormat="1" applyFont="1" applyFill="1" applyBorder="1" applyAlignment="1" applyProtection="1">
      <alignment horizontal="right" vertical="top"/>
    </xf>
    <xf numFmtId="168" fontId="16" fillId="0" borderId="0" xfId="2" applyNumberFormat="1" applyFont="1" applyFill="1" applyAlignment="1" applyProtection="1">
      <alignment horizontal="right" vertical="top"/>
    </xf>
    <xf numFmtId="168" fontId="15" fillId="0" borderId="15" xfId="0" applyNumberFormat="1" applyFont="1" applyFill="1" applyBorder="1" applyAlignment="1">
      <alignment horizontal="right" vertical="top"/>
    </xf>
    <xf numFmtId="168" fontId="15" fillId="0" borderId="3" xfId="0" applyNumberFormat="1" applyFont="1" applyFill="1" applyBorder="1" applyAlignment="1">
      <alignment horizontal="right" vertical="top"/>
    </xf>
    <xf numFmtId="168" fontId="15" fillId="0" borderId="13" xfId="0" applyNumberFormat="1" applyFont="1" applyFill="1" applyBorder="1" applyAlignment="1">
      <alignment horizontal="right" vertical="top" wrapText="1"/>
    </xf>
    <xf numFmtId="168" fontId="15" fillId="0" borderId="0" xfId="0" applyNumberFormat="1" applyFont="1" applyFill="1" applyAlignment="1">
      <alignment horizontal="right" vertical="top" wrapText="1"/>
    </xf>
    <xf numFmtId="168" fontId="15" fillId="0" borderId="13" xfId="2" applyNumberFormat="1" applyFont="1" applyFill="1" applyBorder="1" applyAlignment="1" applyProtection="1">
      <alignment horizontal="right" vertical="top"/>
    </xf>
    <xf numFmtId="168" fontId="15" fillId="0" borderId="0" xfId="2" applyNumberFormat="1" applyFont="1" applyFill="1" applyAlignment="1" applyProtection="1">
      <alignment horizontal="right" vertical="top"/>
    </xf>
    <xf numFmtId="4" fontId="11" fillId="0" borderId="7" xfId="0" applyNumberFormat="1" applyFont="1" applyFill="1" applyBorder="1" applyAlignment="1">
      <alignment horizontal="left" vertical="top"/>
    </xf>
    <xf numFmtId="4" fontId="11" fillId="0" borderId="7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 readingOrder="1"/>
    </xf>
    <xf numFmtId="0" fontId="7" fillId="0" borderId="0" xfId="0" applyFont="1" applyFill="1" applyAlignment="1">
      <alignment horizontal="center" vertical="top" wrapText="1" readingOrder="1"/>
    </xf>
    <xf numFmtId="0" fontId="8" fillId="0" borderId="0" xfId="0" applyFont="1" applyFill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</cellXfs>
  <cellStyles count="7">
    <cellStyle name="Excel Built-in Normal" xfId="1"/>
    <cellStyle name="Excel_BuiltIn_Currency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</xdr:colOff>
      <xdr:row>41</xdr:row>
      <xdr:rowOff>17317</xdr:rowOff>
    </xdr:from>
    <xdr:to>
      <xdr:col>8</xdr:col>
      <xdr:colOff>536864</xdr:colOff>
      <xdr:row>44</xdr:row>
      <xdr:rowOff>436978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295" y="7048499"/>
          <a:ext cx="6979228" cy="118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048574"/>
  <sheetViews>
    <sheetView tabSelected="1" view="pageLayout" zoomScale="110" zoomScaleNormal="100" zoomScalePageLayoutView="110" workbookViewId="0">
      <selection activeCell="I45" sqref="A1:I45"/>
    </sheetView>
  </sheetViews>
  <sheetFormatPr baseColWidth="10" defaultRowHeight="20.85" customHeight="1" x14ac:dyDescent="0.2"/>
  <cols>
    <col min="1" max="1" width="2.25" customWidth="1"/>
    <col min="2" max="2" width="2.875" style="1" customWidth="1"/>
    <col min="3" max="3" width="27.125" style="2" customWidth="1"/>
    <col min="4" max="4" width="11.5" customWidth="1"/>
    <col min="5" max="5" width="10.75" customWidth="1"/>
    <col min="6" max="6" width="11.125" customWidth="1"/>
    <col min="7" max="7" width="11.625" customWidth="1"/>
    <col min="8" max="8" width="11.125" customWidth="1"/>
    <col min="9" max="9" width="11.375" customWidth="1"/>
    <col min="10" max="11" width="6.375" customWidth="1"/>
    <col min="12" max="12" width="20.75" customWidth="1"/>
    <col min="13" max="257" width="6.375" customWidth="1"/>
    <col min="258" max="1024" width="10.75" customWidth="1"/>
    <col min="1025" max="1025" width="11" customWidth="1"/>
  </cols>
  <sheetData>
    <row r="2" spans="2:19" s="3" customFormat="1" ht="17.100000000000001" customHeight="1" x14ac:dyDescent="0.25">
      <c r="B2" s="66" t="s">
        <v>0</v>
      </c>
      <c r="C2" s="66"/>
      <c r="D2" s="66"/>
      <c r="E2" s="66"/>
      <c r="F2" s="66"/>
      <c r="G2" s="66"/>
      <c r="H2" s="66"/>
      <c r="I2" s="66"/>
      <c r="Q2"/>
      <c r="R2"/>
      <c r="S2"/>
    </row>
    <row r="3" spans="2:19" s="3" customFormat="1" ht="0.75" customHeight="1" x14ac:dyDescent="0.25"/>
    <row r="4" spans="2:19" s="3" customFormat="1" ht="17.850000000000001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19" s="3" customFormat="1" ht="4.1500000000000004" customHeight="1" x14ac:dyDescent="0.25"/>
    <row r="6" spans="2:19" s="3" customFormat="1" ht="16.5" customHeight="1" x14ac:dyDescent="0.25">
      <c r="B6" s="68" t="s">
        <v>1</v>
      </c>
      <c r="C6" s="68"/>
      <c r="D6" s="68"/>
      <c r="E6" s="68"/>
      <c r="F6" s="68"/>
      <c r="G6" s="68"/>
      <c r="H6" s="68"/>
      <c r="I6" s="68"/>
    </row>
    <row r="7" spans="2:19" ht="8.25" customHeight="1" x14ac:dyDescent="0.2"/>
    <row r="8" spans="2:19" ht="6.75" customHeight="1" x14ac:dyDescent="0.2"/>
    <row r="9" spans="2:19" ht="13.5" customHeight="1" x14ac:dyDescent="0.2">
      <c r="B9" s="69" t="s">
        <v>2</v>
      </c>
      <c r="C9" s="69"/>
      <c r="D9" s="70" t="s">
        <v>3</v>
      </c>
      <c r="E9" s="70"/>
      <c r="F9" s="70"/>
      <c r="G9" s="70"/>
      <c r="H9" s="70"/>
      <c r="I9" s="70"/>
    </row>
    <row r="10" spans="2:19" ht="7.5" customHeight="1" x14ac:dyDescent="0.2">
      <c r="B10" s="69"/>
      <c r="C10" s="69"/>
      <c r="D10" s="71" t="s">
        <v>4</v>
      </c>
      <c r="E10" s="72" t="s">
        <v>5</v>
      </c>
      <c r="F10" s="72" t="s">
        <v>6</v>
      </c>
      <c r="G10" s="71" t="s">
        <v>7</v>
      </c>
      <c r="H10" s="71" t="s">
        <v>8</v>
      </c>
      <c r="I10" s="71" t="s">
        <v>9</v>
      </c>
    </row>
    <row r="11" spans="2:19" ht="6.75" customHeight="1" x14ac:dyDescent="0.2">
      <c r="B11" s="69"/>
      <c r="C11" s="69"/>
      <c r="D11" s="71"/>
      <c r="E11" s="72"/>
      <c r="F11" s="72"/>
      <c r="G11" s="71"/>
      <c r="H11" s="71"/>
      <c r="I11" s="71"/>
    </row>
    <row r="12" spans="2:19" ht="6.75" customHeight="1" x14ac:dyDescent="0.2">
      <c r="B12" s="69"/>
      <c r="C12" s="69"/>
      <c r="D12" s="71"/>
      <c r="E12" s="72"/>
      <c r="F12" s="72"/>
      <c r="G12" s="71"/>
      <c r="H12" s="71"/>
      <c r="I12" s="71"/>
    </row>
    <row r="13" spans="2:19" ht="13.5" customHeight="1" x14ac:dyDescent="0.2">
      <c r="B13" s="69"/>
      <c r="C13" s="69"/>
      <c r="D13" s="71"/>
      <c r="E13" s="72"/>
      <c r="F13" s="72"/>
      <c r="G13" s="71"/>
      <c r="H13" s="71"/>
      <c r="I13" s="71"/>
    </row>
    <row r="14" spans="2:19" ht="12.75" customHeight="1" x14ac:dyDescent="0.2">
      <c r="B14" s="69"/>
      <c r="C14" s="69"/>
      <c r="D14" s="4" t="s">
        <v>10</v>
      </c>
      <c r="E14" s="46" t="s">
        <v>11</v>
      </c>
      <c r="F14" s="47">
        <v>3</v>
      </c>
      <c r="G14" s="4" t="s">
        <v>12</v>
      </c>
      <c r="H14" s="17">
        <v>5</v>
      </c>
      <c r="I14" s="5" t="s">
        <v>13</v>
      </c>
    </row>
    <row r="15" spans="2:19" ht="6.75" customHeight="1" x14ac:dyDescent="0.2">
      <c r="B15" s="6"/>
      <c r="D15" s="25"/>
      <c r="E15" s="48"/>
      <c r="F15" s="49"/>
      <c r="G15" s="25"/>
      <c r="H15" s="26"/>
      <c r="I15" s="27"/>
    </row>
    <row r="16" spans="2:19" ht="3.75" customHeight="1" x14ac:dyDescent="0.2">
      <c r="B16" s="6"/>
      <c r="D16" s="28"/>
      <c r="E16" s="50"/>
      <c r="F16" s="51"/>
      <c r="G16" s="28"/>
      <c r="H16" s="29"/>
      <c r="I16" s="27"/>
    </row>
    <row r="17" spans="2:13" s="20" customFormat="1" ht="15" customHeight="1" x14ac:dyDescent="0.2">
      <c r="B17" s="64" t="s">
        <v>14</v>
      </c>
      <c r="C17" s="64"/>
      <c r="D17" s="31">
        <f t="shared" ref="D17:I17" si="0">D18+D19+D20+D21+D22+D23+D24</f>
        <v>397577602.85000002</v>
      </c>
      <c r="E17" s="60">
        <f>E18+E19+E20+E21+E22+E23+E24</f>
        <v>42146357.390000001</v>
      </c>
      <c r="F17" s="61">
        <f t="shared" si="0"/>
        <v>439723960.24000001</v>
      </c>
      <c r="G17" s="32">
        <f t="shared" si="0"/>
        <v>305519346.50999999</v>
      </c>
      <c r="H17" s="33">
        <f t="shared" si="0"/>
        <v>295117753.07000005</v>
      </c>
      <c r="I17" s="34">
        <f t="shared" si="0"/>
        <v>134204613.73000002</v>
      </c>
      <c r="L17" s="30"/>
      <c r="M17" s="30"/>
    </row>
    <row r="18" spans="2:13" ht="12" customHeight="1" x14ac:dyDescent="0.2">
      <c r="B18" s="8"/>
      <c r="C18" s="9" t="s">
        <v>15</v>
      </c>
      <c r="D18" s="35">
        <v>12142619.23</v>
      </c>
      <c r="E18" s="52">
        <v>458284.27</v>
      </c>
      <c r="F18" s="53">
        <f t="shared" ref="F18:F24" si="1">D18+E18</f>
        <v>12600903.5</v>
      </c>
      <c r="G18" s="35">
        <v>9722246.6999999993</v>
      </c>
      <c r="H18" s="36">
        <v>9646417.0800000001</v>
      </c>
      <c r="I18" s="37">
        <f>F18-G18</f>
        <v>2878656.8000000007</v>
      </c>
      <c r="L18" s="7"/>
      <c r="M18" s="7"/>
    </row>
    <row r="19" spans="2:13" ht="11.85" customHeight="1" x14ac:dyDescent="0.2">
      <c r="B19" s="8"/>
      <c r="C19" s="11" t="s">
        <v>16</v>
      </c>
      <c r="D19" s="35">
        <v>6733568.8700000001</v>
      </c>
      <c r="E19" s="54">
        <v>-52056.82</v>
      </c>
      <c r="F19" s="53">
        <f t="shared" si="1"/>
        <v>6681512.0499999998</v>
      </c>
      <c r="G19" s="35">
        <v>4235740.71</v>
      </c>
      <c r="H19" s="36">
        <v>4235740.71</v>
      </c>
      <c r="I19" s="37">
        <f t="shared" ref="I19:I24" si="2">F19-G19</f>
        <v>2445771.34</v>
      </c>
      <c r="L19" s="7"/>
      <c r="M19" s="7"/>
    </row>
    <row r="20" spans="2:13" ht="14.85" customHeight="1" x14ac:dyDescent="0.2">
      <c r="B20" s="8"/>
      <c r="C20" s="10" t="s">
        <v>17</v>
      </c>
      <c r="D20" s="35">
        <v>127704499.3</v>
      </c>
      <c r="E20" s="54">
        <v>1407109.02</v>
      </c>
      <c r="F20" s="53">
        <f t="shared" si="1"/>
        <v>129111608.31999999</v>
      </c>
      <c r="G20" s="38">
        <v>81875046.209999993</v>
      </c>
      <c r="H20" s="36">
        <v>81852055.890000001</v>
      </c>
      <c r="I20" s="37">
        <f t="shared" si="2"/>
        <v>47236562.109999999</v>
      </c>
      <c r="L20" s="7"/>
      <c r="M20" s="7"/>
    </row>
    <row r="21" spans="2:13" ht="12" customHeight="1" x14ac:dyDescent="0.2">
      <c r="B21" s="8"/>
      <c r="C21" s="11" t="s">
        <v>18</v>
      </c>
      <c r="D21" s="35">
        <v>114087887.43000001</v>
      </c>
      <c r="E21" s="54">
        <v>33218807.460000001</v>
      </c>
      <c r="F21" s="53">
        <f t="shared" si="1"/>
        <v>147306694.89000002</v>
      </c>
      <c r="G21" s="35">
        <v>111062035.72</v>
      </c>
      <c r="H21" s="36">
        <v>102507088.91</v>
      </c>
      <c r="I21" s="37">
        <f t="shared" si="2"/>
        <v>36244659.170000017</v>
      </c>
      <c r="L21" s="7"/>
      <c r="M21" s="7"/>
    </row>
    <row r="22" spans="2:13" ht="15" customHeight="1" x14ac:dyDescent="0.2">
      <c r="B22" s="8"/>
      <c r="C22" s="11" t="s">
        <v>19</v>
      </c>
      <c r="D22" s="35">
        <v>170925.42</v>
      </c>
      <c r="E22" s="54">
        <v>-5513.97</v>
      </c>
      <c r="F22" s="53">
        <f t="shared" si="1"/>
        <v>165411.45000000001</v>
      </c>
      <c r="G22" s="35">
        <v>107083.68</v>
      </c>
      <c r="H22" s="36">
        <v>107083.68</v>
      </c>
      <c r="I22" s="37">
        <f t="shared" si="2"/>
        <v>58327.770000000019</v>
      </c>
      <c r="L22" s="7"/>
      <c r="M22" s="7"/>
    </row>
    <row r="23" spans="2:13" ht="23.25" customHeight="1" x14ac:dyDescent="0.2">
      <c r="B23" s="8"/>
      <c r="C23" s="10" t="s">
        <v>20</v>
      </c>
      <c r="D23" s="35">
        <v>37532386.310000002</v>
      </c>
      <c r="E23" s="54">
        <v>-37872.28</v>
      </c>
      <c r="F23" s="53">
        <f t="shared" si="1"/>
        <v>37494514.030000001</v>
      </c>
      <c r="G23" s="35">
        <v>23921780.300000001</v>
      </c>
      <c r="H23" s="36">
        <v>23919280.300000001</v>
      </c>
      <c r="I23" s="37">
        <f t="shared" si="2"/>
        <v>13572733.73</v>
      </c>
      <c r="L23" s="7"/>
      <c r="M23" s="7"/>
    </row>
    <row r="24" spans="2:13" ht="15" customHeight="1" x14ac:dyDescent="0.2">
      <c r="B24" s="8"/>
      <c r="C24" s="11" t="s">
        <v>21</v>
      </c>
      <c r="D24" s="35">
        <v>99205716.290000007</v>
      </c>
      <c r="E24" s="54">
        <f>7167599.71-10000</f>
        <v>7157599.71</v>
      </c>
      <c r="F24" s="53">
        <f t="shared" si="1"/>
        <v>106363316</v>
      </c>
      <c r="G24" s="35">
        <v>74595413.189999998</v>
      </c>
      <c r="H24" s="36">
        <v>72850086.5</v>
      </c>
      <c r="I24" s="37">
        <f t="shared" si="2"/>
        <v>31767902.810000002</v>
      </c>
    </row>
    <row r="25" spans="2:13" s="20" customFormat="1" ht="11.85" customHeight="1" x14ac:dyDescent="0.2">
      <c r="B25" s="64" t="s">
        <v>22</v>
      </c>
      <c r="C25" s="64"/>
      <c r="D25" s="31">
        <f>D26+D27+D28+D29+D30+D31</f>
        <v>109231480.97</v>
      </c>
      <c r="E25" s="60">
        <f>E26+E27+E28+E29+E30+E31</f>
        <v>21085911.73</v>
      </c>
      <c r="F25" s="61">
        <f>F26+F27+F28+F29+F30+F31</f>
        <v>130317392.69999999</v>
      </c>
      <c r="G25" s="32">
        <f>G26+G27+G28+G29+G30+G31</f>
        <v>96436314.409999996</v>
      </c>
      <c r="H25" s="39">
        <f>H26+H27+H28+H29+H30+H31</f>
        <v>95439268.670000002</v>
      </c>
      <c r="I25" s="34">
        <f>SUM(I26:I31)</f>
        <v>33881078.289999992</v>
      </c>
    </row>
    <row r="26" spans="2:13" ht="10.9" customHeight="1" x14ac:dyDescent="0.2">
      <c r="B26" s="8"/>
      <c r="C26" s="9" t="s">
        <v>23</v>
      </c>
      <c r="D26" s="35">
        <v>566467.36</v>
      </c>
      <c r="E26" s="54">
        <v>-10568.89</v>
      </c>
      <c r="F26" s="53">
        <f t="shared" ref="F26:F31" si="3">D26+E26</f>
        <v>555898.47</v>
      </c>
      <c r="G26" s="35">
        <v>292532.63</v>
      </c>
      <c r="H26" s="36">
        <v>292532.63</v>
      </c>
      <c r="I26" s="37">
        <f>F26-G26</f>
        <v>263365.83999999997</v>
      </c>
    </row>
    <row r="27" spans="2:13" ht="11.85" customHeight="1" x14ac:dyDescent="0.2">
      <c r="B27" s="8"/>
      <c r="C27" s="12" t="s">
        <v>24</v>
      </c>
      <c r="D27" s="35">
        <v>86166104.969999999</v>
      </c>
      <c r="E27" s="54">
        <v>16992357.100000001</v>
      </c>
      <c r="F27" s="53">
        <f t="shared" si="3"/>
        <v>103158462.06999999</v>
      </c>
      <c r="G27" s="35">
        <v>76778744.379999995</v>
      </c>
      <c r="H27" s="36">
        <v>76078193.319999993</v>
      </c>
      <c r="I27" s="37">
        <f t="shared" ref="I27:I31" si="4">F27-G27</f>
        <v>26379717.689999998</v>
      </c>
    </row>
    <row r="28" spans="2:13" ht="11.85" customHeight="1" x14ac:dyDescent="0.2">
      <c r="B28" s="8"/>
      <c r="C28" s="9" t="s">
        <v>25</v>
      </c>
      <c r="D28" s="35">
        <v>7275486.2000000002</v>
      </c>
      <c r="E28" s="54">
        <v>2614680.3199999998</v>
      </c>
      <c r="F28" s="53">
        <f t="shared" si="3"/>
        <v>9890166.5199999996</v>
      </c>
      <c r="G28" s="35">
        <v>6859180.3499999996</v>
      </c>
      <c r="H28" s="36">
        <v>6853450.5</v>
      </c>
      <c r="I28" s="37">
        <f t="shared" si="4"/>
        <v>3030986.17</v>
      </c>
    </row>
    <row r="29" spans="2:13" ht="22.35" customHeight="1" x14ac:dyDescent="0.2">
      <c r="B29" s="8"/>
      <c r="C29" s="12" t="s">
        <v>26</v>
      </c>
      <c r="D29" s="35">
        <v>5630575.9100000001</v>
      </c>
      <c r="E29" s="54">
        <v>-2534.3000000000002</v>
      </c>
      <c r="F29" s="53">
        <f t="shared" si="3"/>
        <v>5628041.6100000003</v>
      </c>
      <c r="G29" s="35">
        <v>4041825.37</v>
      </c>
      <c r="H29" s="36">
        <v>4041060.54</v>
      </c>
      <c r="I29" s="37">
        <f t="shared" si="4"/>
        <v>1586216.2400000002</v>
      </c>
    </row>
    <row r="30" spans="2:13" ht="11.85" customHeight="1" x14ac:dyDescent="0.2">
      <c r="B30" s="8"/>
      <c r="C30" s="9" t="s">
        <v>27</v>
      </c>
      <c r="D30" s="35">
        <v>3875135.85</v>
      </c>
      <c r="E30" s="54">
        <v>3500</v>
      </c>
      <c r="F30" s="53">
        <f t="shared" si="3"/>
        <v>3878635.85</v>
      </c>
      <c r="G30" s="35">
        <v>2804298.45</v>
      </c>
      <c r="H30" s="36">
        <v>2814298.45</v>
      </c>
      <c r="I30" s="37">
        <f t="shared" si="4"/>
        <v>1074337.3999999999</v>
      </c>
    </row>
    <row r="31" spans="2:13" ht="15" customHeight="1" x14ac:dyDescent="0.2">
      <c r="B31" s="8"/>
      <c r="C31" s="9" t="s">
        <v>28</v>
      </c>
      <c r="D31" s="35">
        <v>5717710.6799999997</v>
      </c>
      <c r="E31" s="54">
        <v>1488477.5</v>
      </c>
      <c r="F31" s="53">
        <f t="shared" si="3"/>
        <v>7206188.1799999997</v>
      </c>
      <c r="G31" s="35">
        <v>5659733.2300000004</v>
      </c>
      <c r="H31" s="36">
        <v>5359733.2300000004</v>
      </c>
      <c r="I31" s="37">
        <f t="shared" si="4"/>
        <v>1546454.9499999993</v>
      </c>
    </row>
    <row r="32" spans="2:13" s="20" customFormat="1" ht="15" customHeight="1" x14ac:dyDescent="0.2">
      <c r="B32" s="64" t="s">
        <v>29</v>
      </c>
      <c r="C32" s="64"/>
      <c r="D32" s="31">
        <f>D33+D34+D35+D36+D37</f>
        <v>9841412.3900000006</v>
      </c>
      <c r="E32" s="60">
        <f>E33+E34+E35+E36+E37</f>
        <v>-176251.61</v>
      </c>
      <c r="F32" s="61">
        <f>F33+F34+F35+F36+F37</f>
        <v>9665160.7800000012</v>
      </c>
      <c r="G32" s="32">
        <f>G33+G34+G35+G36+G37</f>
        <v>5916855.1299999999</v>
      </c>
      <c r="H32" s="33">
        <f>H33+H34+H35+H36+H37</f>
        <v>5864823.8499999996</v>
      </c>
      <c r="I32" s="34">
        <f>SUM(I33:I37)</f>
        <v>3748305.6500000008</v>
      </c>
    </row>
    <row r="33" spans="2:9" ht="24" customHeight="1" x14ac:dyDescent="0.2">
      <c r="B33" s="13"/>
      <c r="C33" s="12" t="s">
        <v>30</v>
      </c>
      <c r="D33" s="35">
        <v>4342993.4800000004</v>
      </c>
      <c r="E33" s="54">
        <v>-44400</v>
      </c>
      <c r="F33" s="53">
        <f>D33+E33</f>
        <v>4298593.4800000004</v>
      </c>
      <c r="G33" s="35">
        <v>2539536.71</v>
      </c>
      <c r="H33" s="36">
        <v>2530622.9900000002</v>
      </c>
      <c r="I33" s="37">
        <f>F33-G33</f>
        <v>1759056.7700000005</v>
      </c>
    </row>
    <row r="34" spans="2:9" ht="14.1" customHeight="1" x14ac:dyDescent="0.2">
      <c r="B34" s="8"/>
      <c r="C34" s="9" t="s">
        <v>31</v>
      </c>
      <c r="D34" s="35">
        <v>2149759.9700000002</v>
      </c>
      <c r="E34" s="54">
        <v>0</v>
      </c>
      <c r="F34" s="53">
        <f>D34+E34</f>
        <v>2149759.9700000002</v>
      </c>
      <c r="G34" s="38">
        <v>1315452.46</v>
      </c>
      <c r="H34" s="36">
        <v>1315452.46</v>
      </c>
      <c r="I34" s="37">
        <f t="shared" ref="I34:I37" si="5">F34-G34</f>
        <v>834307.51000000024</v>
      </c>
    </row>
    <row r="35" spans="2:9" ht="12.6" customHeight="1" x14ac:dyDescent="0.2">
      <c r="B35" s="8"/>
      <c r="C35" s="9" t="s">
        <v>32</v>
      </c>
      <c r="D35" s="40">
        <v>1350159.49</v>
      </c>
      <c r="E35" s="54">
        <v>0</v>
      </c>
      <c r="F35" s="53">
        <f>D35+E35</f>
        <v>1350159.49</v>
      </c>
      <c r="G35" s="38">
        <v>939706.33</v>
      </c>
      <c r="H35" s="36">
        <v>939706.33</v>
      </c>
      <c r="I35" s="37">
        <f t="shared" si="5"/>
        <v>410453.16000000003</v>
      </c>
    </row>
    <row r="36" spans="2:9" ht="15" customHeight="1" x14ac:dyDescent="0.2">
      <c r="B36" s="8"/>
      <c r="C36" s="14" t="s">
        <v>33</v>
      </c>
      <c r="D36" s="40">
        <v>1008674.77</v>
      </c>
      <c r="E36" s="55">
        <v>-30000</v>
      </c>
      <c r="F36" s="53">
        <f>D36+E36</f>
        <v>978674.77</v>
      </c>
      <c r="G36" s="38">
        <v>584273.28</v>
      </c>
      <c r="H36" s="36">
        <v>580570.01</v>
      </c>
      <c r="I36" s="37">
        <f t="shared" si="5"/>
        <v>394401.49</v>
      </c>
    </row>
    <row r="37" spans="2:9" ht="24" customHeight="1" x14ac:dyDescent="0.2">
      <c r="B37" s="8"/>
      <c r="C37" s="12" t="s">
        <v>34</v>
      </c>
      <c r="D37" s="35">
        <v>989824.68</v>
      </c>
      <c r="E37" s="54">
        <v>-101851.61</v>
      </c>
      <c r="F37" s="53">
        <f>D37+E37</f>
        <v>887973.07000000007</v>
      </c>
      <c r="G37" s="35">
        <v>537886.35</v>
      </c>
      <c r="H37" s="36">
        <v>498472.06</v>
      </c>
      <c r="I37" s="37">
        <f t="shared" si="5"/>
        <v>350086.72000000009</v>
      </c>
    </row>
    <row r="38" spans="2:9" s="20" customFormat="1" ht="24.6" customHeight="1" x14ac:dyDescent="0.2">
      <c r="B38" s="65" t="s">
        <v>35</v>
      </c>
      <c r="C38" s="65"/>
      <c r="D38" s="31">
        <f>D39+D40</f>
        <v>710775.79</v>
      </c>
      <c r="E38" s="62">
        <f>E39+E40</f>
        <v>0</v>
      </c>
      <c r="F38" s="63">
        <f>F39+F40</f>
        <v>710775.79</v>
      </c>
      <c r="G38" s="32">
        <f>G39+G40</f>
        <v>445227.86</v>
      </c>
      <c r="H38" s="33">
        <f>H39+H40</f>
        <v>445227.86</v>
      </c>
      <c r="I38" s="34">
        <f>SUM(I39:I40)</f>
        <v>265547.93000000005</v>
      </c>
    </row>
    <row r="39" spans="2:9" ht="24.75" customHeight="1" x14ac:dyDescent="0.2">
      <c r="B39" s="8"/>
      <c r="C39" s="12" t="s">
        <v>36</v>
      </c>
      <c r="D39" s="40">
        <v>45000</v>
      </c>
      <c r="E39" s="54">
        <v>0</v>
      </c>
      <c r="F39" s="53">
        <f>D39+E39</f>
        <v>45000</v>
      </c>
      <c r="G39" s="38">
        <v>38866.79</v>
      </c>
      <c r="H39" s="36">
        <v>38866.79</v>
      </c>
      <c r="I39" s="37">
        <f>F39-G39</f>
        <v>6133.2099999999991</v>
      </c>
    </row>
    <row r="40" spans="2:9" ht="12.6" customHeight="1" x14ac:dyDescent="0.2">
      <c r="B40" s="8"/>
      <c r="C40" s="9" t="s">
        <v>37</v>
      </c>
      <c r="D40" s="40">
        <v>665775.79</v>
      </c>
      <c r="E40" s="56">
        <v>0</v>
      </c>
      <c r="F40" s="57">
        <f>D40</f>
        <v>665775.79</v>
      </c>
      <c r="G40" s="38">
        <v>406361.07</v>
      </c>
      <c r="H40" s="41">
        <v>406361.07</v>
      </c>
      <c r="I40" s="37">
        <f>F40-G40</f>
        <v>259414.72000000003</v>
      </c>
    </row>
    <row r="41" spans="2:9" s="20" customFormat="1" ht="15" customHeight="1" x14ac:dyDescent="0.2">
      <c r="B41" s="18"/>
      <c r="C41" s="19"/>
      <c r="D41" s="42">
        <f>D17+D25+D32+D38</f>
        <v>517361272.00000006</v>
      </c>
      <c r="E41" s="58">
        <f>E38+E32+E25+E17</f>
        <v>63056017.510000005</v>
      </c>
      <c r="F41" s="59">
        <f>F38+F32+F25+F17</f>
        <v>580417289.50999999</v>
      </c>
      <c r="G41" s="43">
        <f>G38+G32+G25+G17</f>
        <v>408317743.90999997</v>
      </c>
      <c r="H41" s="44">
        <f>H38+H32+H25+H17</f>
        <v>396867073.45000005</v>
      </c>
      <c r="I41" s="45">
        <f>I38+I32+I25+I17</f>
        <v>172099545.60000002</v>
      </c>
    </row>
    <row r="42" spans="2:9" s="20" customFormat="1" ht="30" customHeight="1" x14ac:dyDescent="0.2">
      <c r="B42" s="21"/>
      <c r="C42" s="21"/>
      <c r="D42" s="22"/>
      <c r="E42" s="23"/>
      <c r="F42" s="24"/>
      <c r="G42" s="23"/>
      <c r="H42" s="23"/>
      <c r="I42" s="22"/>
    </row>
    <row r="43" spans="2:9" s="20" customFormat="1" ht="15" customHeight="1" x14ac:dyDescent="0.2">
      <c r="B43" s="21"/>
      <c r="C43" s="21"/>
      <c r="D43" s="22"/>
      <c r="E43" s="23"/>
      <c r="F43" s="24"/>
      <c r="G43" s="23"/>
      <c r="H43" s="23"/>
      <c r="I43" s="22"/>
    </row>
    <row r="44" spans="2:9" s="20" customFormat="1" ht="15" customHeight="1" x14ac:dyDescent="0.2">
      <c r="B44" s="21"/>
      <c r="C44" s="21"/>
      <c r="D44" s="22"/>
      <c r="E44" s="23"/>
      <c r="F44" s="24"/>
      <c r="G44" s="23"/>
      <c r="H44" s="23"/>
      <c r="I44" s="22"/>
    </row>
    <row r="45" spans="2:9" ht="36.4" customHeight="1" x14ac:dyDescent="0.2">
      <c r="B45" s="9"/>
      <c r="C45" s="9"/>
      <c r="D45" s="15"/>
      <c r="E45" s="15"/>
      <c r="F45" s="15"/>
      <c r="G45" s="15"/>
      <c r="H45" s="15"/>
      <c r="I45" s="15"/>
    </row>
    <row r="46" spans="2:9" s="16" customFormat="1" ht="87" customHeight="1" x14ac:dyDescent="0.25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</sheetData>
  <mergeCells count="15">
    <mergeCell ref="B17:C17"/>
    <mergeCell ref="B25:C25"/>
    <mergeCell ref="B32:C32"/>
    <mergeCell ref="B38:C38"/>
    <mergeCell ref="B2:I2"/>
    <mergeCell ref="B4:I4"/>
    <mergeCell ref="B6:I6"/>
    <mergeCell ref="B9:C14"/>
    <mergeCell ref="D9:I9"/>
    <mergeCell ref="D10:D13"/>
    <mergeCell ref="E10:E13"/>
    <mergeCell ref="F10:F13"/>
    <mergeCell ref="G10:G13"/>
    <mergeCell ref="H10:H13"/>
    <mergeCell ref="I10:I13"/>
  </mergeCells>
  <pageMargins left="3.9763779527559107E-2" right="3.9763779527559107E-2" top="1.4540625" bottom="0.7734375" header="2.0625000000000001E-2" footer="0.2578125"/>
  <pageSetup scale="95" fitToHeight="0" pageOrder="overThenDown" orientation="portrait" horizontalDpi="300" verticalDpi="300" r:id="rId1"/>
  <headerFooter alignWithMargins="0">
    <oddHeader>&amp;C&amp;G</oddHeader>
    <oddFooter>&amp;L&amp;G&amp;R&amp;G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clasificacion_funcional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arodriguez</cp:lastModifiedBy>
  <cp:revision>1</cp:revision>
  <cp:lastPrinted>2019-10-30T17:51:01Z</cp:lastPrinted>
  <dcterms:created xsi:type="dcterms:W3CDTF">2019-10-24T15:03:19Z</dcterms:created>
  <dcterms:modified xsi:type="dcterms:W3CDTF">2019-12-02T18:08:33Z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01734361CD07C3C85B968AA4B2781C480C5E84517533FB2EE1174F74E95997FC9503DC872D15E7FE07B95AE100ED7F409B3F79A59B88B1DFD7513A64B7A0B7DDEF892B9008A48F1DD4EE91F58029472895D8F891B74E24D85FF848CD565A4A8839D6661580494A6CF18E7A98CC0F11CDC054AFAD222C172E7EBEF4FE988645A</vt:lpwstr>
  </property>
  <property fmtid="{D5CDD505-2E9C-101B-9397-08002B2CF9AE}" pid="3" name="Business Objects Context Information1">
    <vt:lpwstr>5A0658063BFF067BC4136A4B4276B299C485D8FDE983641AA5F830C36F2CAA2D2C3317F67600BFC4ADABF14AE03E71332DB704BEDB8AF4E17FA7FD73C2B87C1498472D6D58AECD1A8951552A992E9632552DA9CFA7789F18FCB88AB4B219CC339AB32CFD18792D0F98886364915E3007C15F21CCBD2546FB373A328342912EF</vt:lpwstr>
  </property>
  <property fmtid="{D5CDD505-2E9C-101B-9397-08002B2CF9AE}" pid="4" name="Business Objects Context Information2">
    <vt:lpwstr>28C8B1A85753ED76C9E0DC38D069865F008FB5FCFCFBBB73B97E45A7E5E9EA5EA15DF18C93CA09E62DB608609EE6EE71FDB89B3D6E45891FEF2F67A1521B4937A931DD716E4BA4810DB698804B54370BEDBC6653228D6DA05A253EFD8C95F1D4EA0968A7E362B0F4E83E6B2D64FA8A5F1E9C937D1C184D971A6E2B3B5F63329</vt:lpwstr>
  </property>
  <property fmtid="{D5CDD505-2E9C-101B-9397-08002B2CF9AE}" pid="5" name="Business Objects Context Information3">
    <vt:lpwstr>E2C18F3C4D08BB39E5BAF03E03237B72746721A3AFA4A40F2ECDFFDABA31E5DAD3281C6C97A5A78C2388557E940F2E2549044F9F0C988023EFC080C6B36238FE7FA03C1437EDAF2738F052EF2C21E9D4A93A8F23F3271653B63C935DD14AEE9B60CA5C3EAF563F8D81F5D23392F581D2B908398982B635A2AC920918B699A09</vt:lpwstr>
  </property>
  <property fmtid="{D5CDD505-2E9C-101B-9397-08002B2CF9AE}" pid="6" name="Business Objects Context Information4">
    <vt:lpwstr>08155F024B145323C39FE2BE3CE8EAFFAA37F8EE9917F6AD6304BC3B85D1BE2737F11C1F2E592DD59433C65E40C58C48A72C47A1EDE516746C4D0B1D24368E7D9B65FE429B9ECC1563CDB4E8A5951F4B6B6A76C095F6858285D7FE61FEC2F52DE7D497CB120F021E80D45DFA8BABD35BB89210B2A8D2312E120FDC526FB703A</vt:lpwstr>
  </property>
  <property fmtid="{D5CDD505-2E9C-101B-9397-08002B2CF9AE}" pid="7" name="Business Objects Context Information5">
    <vt:lpwstr>2A583D2D450BE3AEB50F39F34E83F2E1D73233E3F6DD18BCD9E7C1E90A6B71B6EE16CAFF47462876345A5AE11447A2AE896DF86F5D4506776938E991041D3128673482333F6338C9AC3313F791CE3BFE6202B808BF25A5E1ABDE7583E7F19BB61F8ABD5DA7B3A3446BFE158BF99A933D8FD7ED1454F7A7160134AB4F8D4D872</vt:lpwstr>
  </property>
  <property fmtid="{D5CDD505-2E9C-101B-9397-08002B2CF9AE}" pid="8" name="Business Objects Context Information6">
    <vt:lpwstr>A487ACC414F212FEDC2FB42F202806878DDD6776313DBDC3ECF2DE760C015DECA3DF9556D546584CC475B87C81A253E1DBB4D6649FA11A04698B52541820B2B7E628911CF608A8FF469D8D3055CD19912FF3C36BE50ED3E902E01AB8340BC4518B5BEE2159B44CFCD0A64819665534762295A309001B632470B7F4C4D73947C</vt:lpwstr>
  </property>
  <property fmtid="{D5CDD505-2E9C-101B-9397-08002B2CF9AE}" pid="9" name="Business Objects Context Information7">
    <vt:lpwstr>60E793AE41017C2C6A2614FE2E9B05F8893E8528971FA5CE294156739A1DA63923D6D0E592AC475889903CA12DB076EB93F1A601256367A8289AD97FF44857381472FA25C7160D080C196BDEBD5AB6C85976DEAA60DFF3EF5DAEB80D96C647FEEC0E6D4BEA000B17273B6BB95D8319785CF22DF5EB16EB5F1096342779CC4FE</vt:lpwstr>
  </property>
  <property fmtid="{D5CDD505-2E9C-101B-9397-08002B2CF9AE}" pid="10" name="Business Objects Context Information8">
    <vt:lpwstr>1BD95A81182035E0187158B1CA73C2B00125B68039</vt:lpwstr>
  </property>
</Properties>
</file>