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.0.8\Tesoreria\Contabilidad\GABY ROSALES\TERCER TRIMESTRE 2019\II. INFORMACION PRESUPUESTARIA\"/>
    </mc:Choice>
  </mc:AlternateContent>
  <bookViews>
    <workbookView xWindow="0" yWindow="0" windowWidth="28800" windowHeight="11820"/>
  </bookViews>
  <sheets>
    <sheet name="clasificacion_funcional" sheetId="1" r:id="rId1"/>
    <sheet name="produccion" sheetId="2" r:id="rId2"/>
    <sheet name="prueba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F38" i="1" l="1"/>
  <c r="E38" i="1"/>
  <c r="E32" i="1"/>
  <c r="E25" i="1"/>
  <c r="E17" i="1"/>
  <c r="I38" i="1" l="1"/>
  <c r="I32" i="1"/>
  <c r="I25" i="1"/>
  <c r="I40" i="1"/>
  <c r="I39" i="1"/>
  <c r="I34" i="1"/>
  <c r="I35" i="1"/>
  <c r="I36" i="1"/>
  <c r="I37" i="1"/>
  <c r="I33" i="1"/>
  <c r="I27" i="1"/>
  <c r="I28" i="1"/>
  <c r="I29" i="1"/>
  <c r="I30" i="1"/>
  <c r="I31" i="1"/>
  <c r="I26" i="1"/>
  <c r="I19" i="1"/>
  <c r="I20" i="1"/>
  <c r="I21" i="1"/>
  <c r="I22" i="1"/>
  <c r="I23" i="1"/>
  <c r="I18" i="1"/>
  <c r="H41" i="1"/>
  <c r="H38" i="1"/>
  <c r="H32" i="1"/>
  <c r="H25" i="1"/>
  <c r="H17" i="1"/>
  <c r="G41" i="1"/>
  <c r="G38" i="1"/>
  <c r="G32" i="1"/>
  <c r="G25" i="1"/>
  <c r="G17" i="1"/>
  <c r="D41" i="1"/>
  <c r="D38" i="1"/>
  <c r="D32" i="1"/>
  <c r="D25" i="1"/>
  <c r="D17" i="1"/>
  <c r="F40" i="1" l="1"/>
  <c r="F39" i="1"/>
  <c r="F37" i="1"/>
  <c r="F36" i="1"/>
  <c r="F35" i="1"/>
  <c r="F34" i="1"/>
  <c r="F33" i="1"/>
  <c r="F31" i="1"/>
  <c r="F30" i="1"/>
  <c r="F29" i="1"/>
  <c r="F28" i="1"/>
  <c r="F27" i="1"/>
  <c r="F26" i="1"/>
  <c r="F24" i="1"/>
  <c r="I24" i="1" s="1"/>
  <c r="I17" i="1" s="1"/>
  <c r="I41" i="1" s="1"/>
  <c r="F23" i="1"/>
  <c r="F22" i="1"/>
  <c r="F21" i="1"/>
  <c r="F20" i="1"/>
  <c r="F19" i="1"/>
  <c r="F18" i="1"/>
  <c r="F17" i="1" l="1"/>
  <c r="F41" i="1" s="1"/>
  <c r="F25" i="1"/>
  <c r="E41" i="1"/>
  <c r="F32" i="1"/>
</calcChain>
</file>

<file path=xl/sharedStrings.xml><?xml version="1.0" encoding="utf-8"?>
<sst xmlns="http://schemas.openxmlformats.org/spreadsheetml/2006/main" count="135" uniqueCount="55">
  <si>
    <t>Ayuntamiento Municipal de Playas de Rosarito, B.C.</t>
  </si>
  <si>
    <t>Del 1 de Enero al 30 de Septiembre de 2019</t>
  </si>
  <si>
    <t>Concepto</t>
  </si>
  <si>
    <t>EGRESOS</t>
  </si>
  <si>
    <t>Aprobado</t>
  </si>
  <si>
    <t>Ampliación/
Reducción</t>
  </si>
  <si>
    <t>Modificado</t>
  </si>
  <si>
    <t>Devengado</t>
  </si>
  <si>
    <t>Pagado</t>
  </si>
  <si>
    <t>Subejercicio</t>
  </si>
  <si>
    <t>1</t>
  </si>
  <si>
    <t>2</t>
  </si>
  <si>
    <t>4</t>
  </si>
  <si>
    <t>6=3-4</t>
  </si>
  <si>
    <t>GOBIERNO</t>
  </si>
  <si>
    <t>LEGISLACIÓN</t>
  </si>
  <si>
    <t>JUSTICIA</t>
  </si>
  <si>
    <t>COORDINACIÓN DE LA POLÍTICA DE GOBIERNO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</si>
  <si>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</si>
  <si>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</si>
  <si>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</si>
  <si>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</si>
  <si>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</si>
  <si>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</si>
  <si>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</si>
  <si>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</si>
  <si>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</si>
  <si>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</si>
  <si>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</si>
  <si>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</si>
  <si>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</si>
  <si>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</si>
  <si>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</si>
  <si>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</si>
  <si>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</si>
  <si>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</si>
  <si>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PUBLICA/COSTO FINANCIERO DE LA DEUDA</t>
  </si>
  <si>
    <t>SANEAMIENTO DEL SISTEMA FINANCIERO</t>
  </si>
  <si>
    <t>Coordinación Financiera – Jefatura de Unidad de Tesorería
Clasificación Funcional (Finalidad y Función)
DEL 01 DE ENERO AL 30 DE SEPTIEMBRE DE 2019.
(PESOS)</t>
  </si>
  <si>
    <t>Egresos</t>
  </si>
  <si>
    <t>Ampliaciones/
(Reducciones)</t>
  </si>
  <si>
    <t>3 = (1 + 2)</t>
  </si>
  <si>
    <t>5</t>
  </si>
  <si>
    <t>6 = (3 - 4)</t>
  </si>
  <si>
    <t>TRANSACCIONES DE LA DEUDA PÚBLICA / COSTO FINANCIERO DE LA DEUDA</t>
  </si>
  <si>
    <t>Total del Gasto</t>
  </si>
  <si>
    <t>Bajo protesta de decir la verdad declaramos que los Estados Financieros y sus Notas son razonablemente correctos y responsabilidad del emisor.</t>
  </si>
  <si>
    <t>Lic. Mirna Cecilia Rincon Vargas</t>
  </si>
  <si>
    <t>L.A.E. Carlos Alberto Franco Murguia</t>
  </si>
  <si>
    <t>PRESIDENTE MUNICIPAL</t>
  </si>
  <si>
    <t>TESORERO MUNICIPAL</t>
  </si>
  <si>
    <t>SCP-L</t>
  </si>
  <si>
    <t>Página 3 de 3</t>
  </si>
  <si>
    <t>Coordinación Financiera – Jefatura de Unidad de Tesorería
Clasificación Funcional (Finalidad y Función)
DEL 01 DE ENERO AL 31 DE DICIEMBRE DE 2019.
(PESOS)</t>
  </si>
  <si>
    <t>Estado Analítico del Ejercicio del Presupuesto de Egresos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</si>
</sst>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80A]#,##0.00"/>
    <numFmt numFmtId="165" formatCode="[$-80A]General"/>
    <numFmt numFmtId="166" formatCode="&quot; $&quot;#,##0.00&quot; &quot;;&quot;-$&quot;#,##0.00&quot; &quot;;&quot; $-&quot;#&quot; &quot;;@&quot; &quot;"/>
    <numFmt numFmtId="167" formatCode="[$$-80A]#,##0.00;[Red]&quot;-&quot;[$$-80A]#,##0.00"/>
    <numFmt numFmtId="168" formatCode="&quot;$&quot;#,##0.00"/>
  </numFmts>
  <fonts count="24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Exo 2"/>
    </font>
    <font>
      <b/>
      <sz val="10"/>
      <color rgb="FF000000"/>
      <name val="Exo 2"/>
    </font>
    <font>
      <b/>
      <sz val="10"/>
      <color rgb="FF000000"/>
      <name val="Calibri1"/>
    </font>
    <font>
      <b/>
      <sz val="8"/>
      <color rgb="FF000000"/>
      <name val="Exo 2"/>
    </font>
    <font>
      <sz val="10"/>
      <color rgb="FF000000"/>
      <name val="Exo 2"/>
    </font>
    <font>
      <sz val="8"/>
      <color rgb="FF000000"/>
      <name val="Exo 2"/>
    </font>
    <font>
      <sz val="11"/>
      <color rgb="FF000000"/>
      <name val="exo 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3E3E3"/>
        <bgColor rgb="FFE3E3E3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>
      <alignment vertical="top"/>
    </xf>
    <xf numFmtId="165" fontId="2" fillId="0" borderId="0" applyBorder="0" applyProtection="0"/>
    <xf numFmtId="166" fontId="1" fillId="0" borderId="0" applyFont="0" applyBorder="0" applyProtection="0">
      <alignment vertical="top"/>
    </xf>
    <xf numFmtId="0" fontId="3" fillId="0" borderId="0" applyNumberFormat="0" applyBorder="0" applyProtection="0">
      <alignment horizontal="center" vertical="top"/>
    </xf>
    <xf numFmtId="0" fontId="3" fillId="0" borderId="0" applyNumberFormat="0" applyBorder="0" applyProtection="0">
      <alignment horizontal="center" vertical="top" textRotation="90"/>
    </xf>
    <xf numFmtId="0" fontId="4" fillId="0" borderId="0" applyNumberFormat="0" applyBorder="0" applyProtection="0">
      <alignment vertical="top"/>
    </xf>
    <xf numFmtId="167" fontId="4" fillId="0" borderId="0" applyBorder="0" applyProtection="0">
      <alignment vertical="top"/>
    </xf>
  </cellStyleXfs>
  <cellXfs count="99">
    <xf numFmtId="0" fontId="0" fillId="0" borderId="0" xfId="0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/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left" vertical="top"/>
    </xf>
    <xf numFmtId="164" fontId="0" fillId="0" borderId="0" xfId="0" applyNumberFormat="1">
      <alignment vertical="top"/>
    </xf>
    <xf numFmtId="4" fontId="5" fillId="0" borderId="4" xfId="0" applyNumberFormat="1" applyFont="1" applyBorder="1" applyAlignment="1">
      <alignment horizontal="left" vertical="top"/>
    </xf>
    <xf numFmtId="4" fontId="5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left" vertical="top" wrapText="1"/>
    </xf>
    <xf numFmtId="4" fontId="5" fillId="0" borderId="4" xfId="0" applyNumberFormat="1" applyFont="1" applyBorder="1" applyAlignment="1">
      <alignment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>
      <alignment vertical="top"/>
    </xf>
    <xf numFmtId="165" fontId="2" fillId="0" borderId="0" xfId="1" applyFont="1" applyFill="1" applyAlignment="1" applyProtection="1"/>
    <xf numFmtId="0" fontId="15" fillId="0" borderId="0" xfId="0" applyFont="1" applyAlignment="1">
      <alignment horizontal="center" vertical="top" wrapText="1" readingOrder="1"/>
    </xf>
    <xf numFmtId="164" fontId="16" fillId="0" borderId="0" xfId="0" applyNumberFormat="1" applyFont="1" applyAlignment="1">
      <alignment horizontal="right" vertical="top" wrapText="1"/>
    </xf>
    <xf numFmtId="164" fontId="18" fillId="0" borderId="0" xfId="0" applyNumberFormat="1" applyFont="1" applyAlignment="1">
      <alignment horizontal="right" vertical="top" wrapText="1"/>
    </xf>
    <xf numFmtId="164" fontId="18" fillId="0" borderId="0" xfId="0" applyNumberFormat="1" applyFont="1" applyAlignment="1">
      <alignment vertical="top" wrapText="1"/>
    </xf>
    <xf numFmtId="164" fontId="16" fillId="0" borderId="0" xfId="0" applyNumberFormat="1" applyFont="1" applyAlignment="1">
      <alignment vertical="top" wrapText="1"/>
    </xf>
    <xf numFmtId="164" fontId="16" fillId="0" borderId="0" xfId="0" applyNumberFormat="1" applyFont="1" applyAlignment="1">
      <alignment horizontal="right" vertical="top"/>
    </xf>
    <xf numFmtId="164" fontId="18" fillId="3" borderId="0" xfId="0" applyNumberFormat="1" applyFont="1" applyFill="1" applyAlignment="1">
      <alignment vertical="top" wrapText="1"/>
    </xf>
    <xf numFmtId="0" fontId="0" fillId="3" borderId="0" xfId="0" applyFill="1">
      <alignment vertical="top"/>
    </xf>
    <xf numFmtId="164" fontId="16" fillId="3" borderId="0" xfId="0" applyNumberFormat="1" applyFont="1" applyFill="1" applyAlignment="1">
      <alignment vertical="top" wrapText="1"/>
    </xf>
    <xf numFmtId="164" fontId="16" fillId="3" borderId="0" xfId="0" applyNumberFormat="1" applyFont="1" applyFill="1" applyAlignment="1">
      <alignment vertical="top"/>
    </xf>
    <xf numFmtId="164" fontId="16" fillId="0" borderId="0" xfId="0" applyNumberFormat="1" applyFont="1" applyAlignment="1">
      <alignment vertical="top"/>
    </xf>
    <xf numFmtId="0" fontId="10" fillId="2" borderId="11" xfId="0" applyFont="1" applyFill="1" applyBorder="1" applyAlignment="1">
      <alignment horizontal="center" vertical="center" wrapText="1" readingOrder="1"/>
    </xf>
    <xf numFmtId="4" fontId="12" fillId="0" borderId="2" xfId="0" applyNumberFormat="1" applyFont="1" applyFill="1" applyBorder="1" applyAlignment="1">
      <alignment horizontal="left" vertical="center"/>
    </xf>
    <xf numFmtId="4" fontId="12" fillId="0" borderId="3" xfId="0" applyNumberFormat="1" applyFont="1" applyFill="1" applyBorder="1" applyAlignment="1">
      <alignment horizontal="left" vertical="center"/>
    </xf>
    <xf numFmtId="0" fontId="0" fillId="0" borderId="0" xfId="0" applyFill="1">
      <alignment vertical="top"/>
    </xf>
    <xf numFmtId="4" fontId="12" fillId="0" borderId="0" xfId="0" applyNumberFormat="1" applyFont="1" applyFill="1" applyBorder="1" applyAlignment="1">
      <alignment horizontal="left" vertical="center"/>
    </xf>
    <xf numFmtId="4" fontId="11" fillId="0" borderId="0" xfId="2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>
      <alignment vertical="top"/>
    </xf>
    <xf numFmtId="4" fontId="11" fillId="0" borderId="0" xfId="0" applyNumberFormat="1" applyFont="1" applyFill="1" applyBorder="1" applyAlignment="1">
      <alignment horizontal="right" vertical="top"/>
    </xf>
    <xf numFmtId="168" fontId="10" fillId="0" borderId="5" xfId="0" applyNumberFormat="1" applyFont="1" applyBorder="1">
      <alignment vertical="top"/>
    </xf>
    <xf numFmtId="168" fontId="10" fillId="0" borderId="12" xfId="0" applyNumberFormat="1" applyFont="1" applyBorder="1">
      <alignment vertical="top"/>
    </xf>
    <xf numFmtId="168" fontId="10" fillId="0" borderId="8" xfId="0" applyNumberFormat="1" applyFont="1" applyBorder="1">
      <alignment vertical="top"/>
    </xf>
    <xf numFmtId="168" fontId="10" fillId="0" borderId="4" xfId="0" applyNumberFormat="1" applyFont="1" applyBorder="1">
      <alignment vertical="top"/>
    </xf>
    <xf numFmtId="168" fontId="10" fillId="0" borderId="13" xfId="0" applyNumberFormat="1" applyFont="1" applyBorder="1">
      <alignment vertical="top"/>
    </xf>
    <xf numFmtId="164" fontId="0" fillId="0" borderId="0" xfId="0" applyNumberFormat="1" applyFill="1">
      <alignment vertical="top"/>
    </xf>
    <xf numFmtId="168" fontId="11" fillId="0" borderId="4" xfId="2" applyNumberFormat="1" applyFont="1" applyFill="1" applyBorder="1" applyAlignment="1" applyProtection="1">
      <alignment horizontal="right" vertical="top"/>
    </xf>
    <xf numFmtId="168" fontId="11" fillId="0" borderId="4" xfId="0" applyNumberFormat="1" applyFont="1" applyFill="1" applyBorder="1" applyAlignment="1">
      <alignment horizontal="right" vertical="top" wrapText="1"/>
    </xf>
    <xf numFmtId="168" fontId="11" fillId="0" borderId="13" xfId="0" applyNumberFormat="1" applyFont="1" applyFill="1" applyBorder="1" applyAlignment="1">
      <alignment horizontal="right" vertical="top" wrapText="1"/>
    </xf>
    <xf numFmtId="168" fontId="11" fillId="0" borderId="8" xfId="2" applyNumberFormat="1" applyFont="1" applyFill="1" applyBorder="1" applyAlignment="1" applyProtection="1">
      <alignment horizontal="right" vertical="top"/>
    </xf>
    <xf numFmtId="168" fontId="5" fillId="0" borderId="4" xfId="2" applyNumberFormat="1" applyFont="1" applyFill="1" applyBorder="1" applyAlignment="1" applyProtection="1">
      <alignment horizontal="right" vertical="top"/>
    </xf>
    <xf numFmtId="168" fontId="5" fillId="0" borderId="13" xfId="0" applyNumberFormat="1" applyFont="1" applyBorder="1" applyAlignment="1">
      <alignment horizontal="right" vertical="top" wrapText="1"/>
    </xf>
    <xf numFmtId="168" fontId="5" fillId="0" borderId="8" xfId="2" applyNumberFormat="1" applyFont="1" applyFill="1" applyBorder="1" applyAlignment="1" applyProtection="1">
      <alignment horizontal="right" vertical="top"/>
    </xf>
    <xf numFmtId="168" fontId="5" fillId="0" borderId="4" xfId="0" applyNumberFormat="1" applyFont="1" applyBorder="1" applyAlignment="1">
      <alignment horizontal="right" vertical="top" wrapText="1"/>
    </xf>
    <xf numFmtId="168" fontId="11" fillId="0" borderId="13" xfId="2" applyNumberFormat="1" applyFont="1" applyFill="1" applyBorder="1" applyAlignment="1" applyProtection="1">
      <alignment horizontal="right" vertical="top"/>
    </xf>
    <xf numFmtId="168" fontId="5" fillId="0" borderId="4" xfId="2" applyNumberFormat="1" applyFont="1" applyFill="1" applyBorder="1" applyAlignment="1" applyProtection="1">
      <alignment horizontal="right" vertical="top" wrapText="1" readingOrder="1"/>
    </xf>
    <xf numFmtId="168" fontId="5" fillId="0" borderId="14" xfId="0" applyNumberFormat="1" applyFont="1" applyBorder="1" applyAlignment="1">
      <alignment horizontal="right" vertical="top" wrapText="1"/>
    </xf>
    <xf numFmtId="168" fontId="11" fillId="0" borderId="2" xfId="2" applyNumberFormat="1" applyFont="1" applyFill="1" applyBorder="1" applyAlignment="1" applyProtection="1">
      <alignment horizontal="right" vertical="center"/>
    </xf>
    <xf numFmtId="168" fontId="11" fillId="0" borderId="2" xfId="0" applyNumberFormat="1" applyFont="1" applyFill="1" applyBorder="1" applyAlignment="1">
      <alignment horizontal="right" vertical="top"/>
    </xf>
    <xf numFmtId="168" fontId="11" fillId="0" borderId="10" xfId="0" applyNumberFormat="1" applyFont="1" applyFill="1" applyBorder="1" applyAlignment="1">
      <alignment horizontal="right" vertical="top"/>
    </xf>
    <xf numFmtId="168" fontId="11" fillId="0" borderId="9" xfId="2" applyNumberFormat="1" applyFont="1" applyFill="1" applyBorder="1" applyAlignment="1" applyProtection="1">
      <alignment horizontal="right" vertical="center"/>
    </xf>
    <xf numFmtId="0" fontId="21" fillId="2" borderId="11" xfId="0" applyFont="1" applyFill="1" applyBorder="1" applyAlignment="1">
      <alignment horizontal="center" vertical="center" wrapText="1" readingOrder="1"/>
    </xf>
    <xf numFmtId="0" fontId="21" fillId="2" borderId="3" xfId="0" applyFont="1" applyFill="1" applyBorder="1" applyAlignment="1">
      <alignment horizontal="center" vertical="center" wrapText="1" readingOrder="1"/>
    </xf>
    <xf numFmtId="168" fontId="21" fillId="0" borderId="12" xfId="0" applyNumberFormat="1" applyFont="1" applyBorder="1">
      <alignment vertical="top"/>
    </xf>
    <xf numFmtId="168" fontId="21" fillId="0" borderId="6" xfId="0" applyNumberFormat="1" applyFont="1" applyBorder="1">
      <alignment vertical="top"/>
    </xf>
    <xf numFmtId="168" fontId="21" fillId="0" borderId="13" xfId="0" applyNumberFormat="1" applyFont="1" applyBorder="1">
      <alignment vertical="top"/>
    </xf>
    <xf numFmtId="168" fontId="21" fillId="0" borderId="0" xfId="0" applyNumberFormat="1" applyFont="1">
      <alignment vertical="top"/>
    </xf>
    <xf numFmtId="168" fontId="23" fillId="0" borderId="13" xfId="0" applyNumberFormat="1" applyFont="1" applyBorder="1" applyAlignment="1">
      <alignment horizontal="right" vertical="top" wrapText="1"/>
    </xf>
    <xf numFmtId="168" fontId="23" fillId="0" borderId="0" xfId="0" applyNumberFormat="1" applyFont="1" applyAlignment="1">
      <alignment horizontal="right" vertical="top" wrapText="1"/>
    </xf>
    <xf numFmtId="168" fontId="23" fillId="0" borderId="13" xfId="2" applyNumberFormat="1" applyFont="1" applyFill="1" applyBorder="1" applyAlignment="1" applyProtection="1">
      <alignment horizontal="right" vertical="top"/>
    </xf>
    <xf numFmtId="168" fontId="23" fillId="0" borderId="13" xfId="0" applyNumberFormat="1" applyFont="1" applyFill="1" applyBorder="1" applyAlignment="1">
      <alignment horizontal="right" vertical="top" wrapText="1"/>
    </xf>
    <xf numFmtId="168" fontId="23" fillId="0" borderId="14" xfId="2" applyNumberFormat="1" applyFont="1" applyFill="1" applyBorder="1" applyAlignment="1" applyProtection="1">
      <alignment horizontal="right" vertical="top"/>
    </xf>
    <xf numFmtId="168" fontId="23" fillId="0" borderId="0" xfId="2" applyNumberFormat="1" applyFont="1" applyFill="1" applyAlignment="1" applyProtection="1">
      <alignment horizontal="right" vertical="top"/>
    </xf>
    <xf numFmtId="168" fontId="22" fillId="0" borderId="15" xfId="0" applyNumberFormat="1" applyFont="1" applyFill="1" applyBorder="1" applyAlignment="1">
      <alignment horizontal="right" vertical="top"/>
    </xf>
    <xf numFmtId="168" fontId="22" fillId="0" borderId="3" xfId="0" applyNumberFormat="1" applyFont="1" applyFill="1" applyBorder="1" applyAlignment="1">
      <alignment horizontal="right" vertical="top"/>
    </xf>
    <xf numFmtId="168" fontId="22" fillId="0" borderId="13" xfId="0" applyNumberFormat="1" applyFont="1" applyFill="1" applyBorder="1" applyAlignment="1">
      <alignment horizontal="right" vertical="top" wrapText="1"/>
    </xf>
    <xf numFmtId="168" fontId="22" fillId="0" borderId="0" xfId="0" applyNumberFormat="1" applyFont="1" applyFill="1" applyAlignment="1">
      <alignment horizontal="right" vertical="top" wrapText="1"/>
    </xf>
    <xf numFmtId="168" fontId="22" fillId="0" borderId="13" xfId="2" applyNumberFormat="1" applyFont="1" applyFill="1" applyBorder="1" applyAlignment="1" applyProtection="1">
      <alignment horizontal="right" vertical="top"/>
    </xf>
    <xf numFmtId="168" fontId="22" fillId="0" borderId="0" xfId="2" applyNumberFormat="1" applyFont="1" applyFill="1" applyAlignment="1" applyProtection="1">
      <alignment horizontal="right" vertical="top"/>
    </xf>
    <xf numFmtId="4" fontId="11" fillId="0" borderId="7" xfId="0" applyNumberFormat="1" applyFont="1" applyFill="1" applyBorder="1" applyAlignment="1">
      <alignment horizontal="left" vertical="top"/>
    </xf>
    <xf numFmtId="4" fontId="11" fillId="0" borderId="7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 readingOrder="1"/>
    </xf>
    <xf numFmtId="0" fontId="7" fillId="0" borderId="0" xfId="0" applyFont="1" applyFill="1" applyAlignment="1">
      <alignment horizontal="center" vertical="top" wrapText="1" readingOrder="1"/>
    </xf>
    <xf numFmtId="0" fontId="8" fillId="0" borderId="0" xfId="0" applyFont="1" applyFill="1" applyAlignment="1">
      <alignment horizontal="center" vertical="top" wrapText="1" readingOrder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20" fillId="2" borderId="1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 readingOrder="1"/>
    </xf>
    <xf numFmtId="0" fontId="14" fillId="0" borderId="0" xfId="0" applyFont="1" applyFill="1" applyAlignment="1">
      <alignment horizontal="center" vertical="top" wrapText="1" readingOrder="1"/>
    </xf>
    <xf numFmtId="0" fontId="15" fillId="0" borderId="0" xfId="0" applyFont="1" applyFill="1" applyAlignment="1">
      <alignment horizontal="center" vertical="top" wrapText="1" readingOrder="1"/>
    </xf>
    <xf numFmtId="0" fontId="17" fillId="0" borderId="0" xfId="0" applyFont="1" applyFill="1" applyAlignment="1">
      <alignment horizontal="left" vertical="top" wrapText="1"/>
    </xf>
    <xf numFmtId="164" fontId="18" fillId="0" borderId="0" xfId="0" applyNumberFormat="1" applyFont="1" applyFill="1" applyAlignment="1">
      <alignment horizontal="right" vertical="top" wrapText="1"/>
    </xf>
    <xf numFmtId="0" fontId="14" fillId="0" borderId="0" xfId="0" applyFont="1" applyFill="1" applyAlignment="1">
      <alignment horizontal="left" vertical="top" wrapText="1"/>
    </xf>
    <xf numFmtId="164" fontId="16" fillId="0" borderId="0" xfId="0" applyNumberFormat="1" applyFont="1" applyFill="1" applyAlignment="1">
      <alignment horizontal="right" vertical="top" wrapText="1"/>
    </xf>
    <xf numFmtId="0" fontId="17" fillId="0" borderId="0" xfId="0" applyFont="1" applyFill="1" applyAlignment="1">
      <alignment horizontal="left" vertical="top" wrapText="1" readingOrder="1"/>
    </xf>
    <xf numFmtId="0" fontId="14" fillId="0" borderId="0" xfId="0" applyFont="1" applyFill="1" applyAlignment="1">
      <alignment horizontal="left" vertical="top" wrapText="1" readingOrder="1"/>
    </xf>
    <xf numFmtId="0" fontId="10" fillId="0" borderId="0" xfId="0" applyFont="1" applyFill="1" applyAlignment="1">
      <alignment horizontal="left" vertical="top" wrapText="1" readingOrder="1"/>
    </xf>
    <xf numFmtId="0" fontId="10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right" vertical="top"/>
    </xf>
    <xf numFmtId="164" fontId="16" fillId="0" borderId="0" xfId="0" applyNumberFormat="1" applyFont="1" applyFill="1" applyAlignment="1">
      <alignment horizontal="right" vertical="top"/>
    </xf>
  </cellXfs>
  <cellStyles count="7">
    <cellStyle name="Excel Built-in Normal" xfId="1"/>
    <cellStyle name="Excel_BuiltIn_Currency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173181</xdr:colOff>
      <xdr:row>42</xdr:row>
      <xdr:rowOff>112568</xdr:rowOff>
    </xdr:from>
    <xdr:to>
      <xdr:col>8</xdr:col>
      <xdr:colOff>562840</xdr:colOff>
      <xdr:row>44</xdr:row>
      <xdr:rowOff>439016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1" t="75757" r="5148" b="16383"/>
        <a:stretch/>
      </xdr:blipFill>
      <xdr:spPr>
        <a:xfrm>
          <a:off x="562840" y="7524750"/>
          <a:ext cx="6866659" cy="707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4839" cy="939600"/>
    <xdr:pic>
      <xdr:nvPicPr>
        <xdr:cNvPr id="2" name="Picture 1025">
          <a:extLst>
            <a:ext uri="{FF2B5EF4-FFF2-40B4-BE49-F238E27FC236}">
              <a16:creationId xmlns:a16="http://schemas.microsoft.com/office/drawing/2014/main" xmlns="" id="{D85B3969-F43F-49AB-8A00-1562B5BD4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95250" y="0"/>
          <a:ext cx="294839" cy="9396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24</xdr:col>
      <xdr:colOff>356</xdr:colOff>
      <xdr:row>0</xdr:row>
      <xdr:rowOff>0</xdr:rowOff>
    </xdr:from>
    <xdr:ext cx="702359" cy="939600"/>
    <xdr:pic>
      <xdr:nvPicPr>
        <xdr:cNvPr id="3" name="Picture 1026">
          <a:extLst>
            <a:ext uri="{FF2B5EF4-FFF2-40B4-BE49-F238E27FC236}">
              <a16:creationId xmlns:a16="http://schemas.microsoft.com/office/drawing/2014/main" xmlns="" id="{A7A30605-B006-4598-B704-CA86E3C32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15431" y="0"/>
          <a:ext cx="702359" cy="9396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66237" cy="910797"/>
    <xdr:pic>
      <xdr:nvPicPr>
        <xdr:cNvPr id="2" name="Picture 1025">
          <a:extLst>
            <a:ext uri="{FF2B5EF4-FFF2-40B4-BE49-F238E27FC236}">
              <a16:creationId xmlns:a16="http://schemas.microsoft.com/office/drawing/2014/main" xmlns="" id="{80A7A9E4-B7A6-4E23-A8C0-7BDF80E8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95250" y="0"/>
          <a:ext cx="966237" cy="9107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24</xdr:col>
      <xdr:colOff>356</xdr:colOff>
      <xdr:row>0</xdr:row>
      <xdr:rowOff>0</xdr:rowOff>
    </xdr:from>
    <xdr:ext cx="963000" cy="910797"/>
    <xdr:pic>
      <xdr:nvPicPr>
        <xdr:cNvPr id="3" name="Picture 1026">
          <a:extLst>
            <a:ext uri="{FF2B5EF4-FFF2-40B4-BE49-F238E27FC236}">
              <a16:creationId xmlns:a16="http://schemas.microsoft.com/office/drawing/2014/main" xmlns="" id="{8F9E0CE4-D1CC-4307-A8F6-B0CF31281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754081" y="0"/>
          <a:ext cx="963000" cy="9107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048574"/>
  <sheetViews>
    <sheetView tabSelected="1" view="pageLayout" zoomScale="110" zoomScaleNormal="100" zoomScalePageLayoutView="110" workbookViewId="0">
      <selection activeCell="H15" sqref="H15"/>
    </sheetView>
  </sheetViews>
  <sheetFormatPr baseColWidth="10" defaultRowHeight="20.85" customHeight="1"/>
  <cols>
    <col min="1" max="1" width="2.25" customWidth="1"/>
    <col min="2" max="2" width="2.875" style="1" customWidth="1"/>
    <col min="3" max="3" width="27.125" style="2" customWidth="1"/>
    <col min="4" max="4" width="11.5" customWidth="1"/>
    <col min="5" max="5" width="10.75" customWidth="1"/>
    <col min="6" max="6" width="11.125" customWidth="1"/>
    <col min="7" max="7" width="11.625" customWidth="1"/>
    <col min="8" max="8" width="11.125" customWidth="1"/>
    <col min="9" max="9" width="11.375" customWidth="1"/>
    <col min="10" max="11" width="6.375" customWidth="1"/>
    <col min="12" max="12" width="20.75" customWidth="1"/>
    <col min="13" max="257" width="6.375" customWidth="1"/>
    <col min="258" max="1024" width="10.75" customWidth="1"/>
    <col min="1025" max="1025" width="11" customWidth="1"/>
  </cols>
  <sheetData>
    <row r="2" spans="2:19" s="3" customFormat="1" ht="17.100000000000001" customHeight="1">
      <c r="B2" s="77" t="s">
        <v>0</v>
      </c>
      <c r="C2" s="77"/>
      <c r="D2" s="77"/>
      <c r="E2" s="77"/>
      <c r="F2" s="77"/>
      <c r="G2" s="77"/>
      <c r="H2" s="77"/>
      <c r="I2" s="77"/>
      <c r="Q2"/>
      <c r="R2"/>
      <c r="S2"/>
    </row>
    <row r="3" spans="2:19" s="3" customFormat="1" ht="0.75" customHeight="1"/>
    <row r="4" spans="2:19" s="3" customFormat="1" ht="17.850000000000001" customHeight="1">
      <c r="B4" s="78" t="s">
        <v>54</v>
      </c>
      <c r="C4" s="78"/>
      <c r="D4" s="78"/>
      <c r="E4" s="78"/>
      <c r="F4" s="78"/>
      <c r="G4" s="78"/>
      <c r="H4" s="78"/>
      <c r="I4" s="78"/>
    </row>
    <row r="5" spans="2:19" s="3" customFormat="1" ht="4.1500000000000004" customHeight="1"/>
    <row r="6" spans="2:19" s="3" customFormat="1" ht="16.5" customHeight="1">
      <c r="B6" s="79" t="s">
        <v>1</v>
      </c>
      <c r="C6" s="79"/>
      <c r="D6" s="79"/>
      <c r="E6" s="79"/>
      <c r="F6" s="79"/>
      <c r="G6" s="79"/>
      <c r="H6" s="79"/>
      <c r="I6" s="79"/>
    </row>
    <row r="7" spans="2:19" ht="8.25" customHeight="1"/>
    <row r="8" spans="2:19" ht="6.75" customHeight="1"/>
    <row r="9" spans="2:19" ht="13.5" customHeight="1">
      <c r="B9" s="80" t="s">
        <v>2</v>
      </c>
      <c r="C9" s="80"/>
      <c r="D9" s="81" t="s">
        <v>3</v>
      </c>
      <c r="E9" s="81"/>
      <c r="F9" s="81"/>
      <c r="G9" s="81"/>
      <c r="H9" s="81"/>
      <c r="I9" s="81"/>
    </row>
    <row r="10" spans="2:19" ht="7.5" customHeight="1">
      <c r="B10" s="80"/>
      <c r="C10" s="80"/>
      <c r="D10" s="82" t="s">
        <v>4</v>
      </c>
      <c r="E10" s="83" t="s">
        <v>5</v>
      </c>
      <c r="F10" s="83" t="s">
        <v>6</v>
      </c>
      <c r="G10" s="82" t="s">
        <v>7</v>
      </c>
      <c r="H10" s="82" t="s">
        <v>8</v>
      </c>
      <c r="I10" s="82" t="s">
        <v>9</v>
      </c>
    </row>
    <row r="11" spans="2:19" ht="6.75" customHeight="1">
      <c r="B11" s="80"/>
      <c r="C11" s="80"/>
      <c r="D11" s="82"/>
      <c r="E11" s="83"/>
      <c r="F11" s="83"/>
      <c r="G11" s="82"/>
      <c r="H11" s="82"/>
      <c r="I11" s="82"/>
    </row>
    <row r="12" spans="2:19" ht="6.75" customHeight="1">
      <c r="B12" s="80"/>
      <c r="C12" s="80"/>
      <c r="D12" s="82"/>
      <c r="E12" s="83"/>
      <c r="F12" s="83"/>
      <c r="G12" s="82"/>
      <c r="H12" s="82"/>
      <c r="I12" s="82"/>
    </row>
    <row r="13" spans="2:19" ht="13.5" customHeight="1">
      <c r="B13" s="80"/>
      <c r="C13" s="80"/>
      <c r="D13" s="82"/>
      <c r="E13" s="83"/>
      <c r="F13" s="83"/>
      <c r="G13" s="82"/>
      <c r="H13" s="82"/>
      <c r="I13" s="82"/>
    </row>
    <row r="14" spans="2:19" ht="12.75" customHeight="1">
      <c r="B14" s="80"/>
      <c r="C14" s="80"/>
      <c r="D14" s="4" t="s">
        <v>10</v>
      </c>
      <c r="E14" s="57" t="s">
        <v>11</v>
      </c>
      <c r="F14" s="58">
        <v>3</v>
      </c>
      <c r="G14" s="4" t="s">
        <v>12</v>
      </c>
      <c r="H14" s="28">
        <v>5</v>
      </c>
      <c r="I14" s="5" t="s">
        <v>13</v>
      </c>
    </row>
    <row r="15" spans="2:19" ht="6.75" customHeight="1">
      <c r="B15" s="6"/>
      <c r="D15" s="36"/>
      <c r="E15" s="59"/>
      <c r="F15" s="60"/>
      <c r="G15" s="36"/>
      <c r="H15" s="37"/>
      <c r="I15" s="38"/>
    </row>
    <row r="16" spans="2:19" ht="3.75" customHeight="1">
      <c r="B16" s="6"/>
      <c r="D16" s="39"/>
      <c r="E16" s="61"/>
      <c r="F16" s="62"/>
      <c r="G16" s="39"/>
      <c r="H16" s="40"/>
      <c r="I16" s="38"/>
    </row>
    <row r="17" spans="2:13" s="31" customFormat="1" ht="15" customHeight="1">
      <c r="B17" s="75" t="s">
        <v>14</v>
      </c>
      <c r="C17" s="75"/>
      <c r="D17" s="42">
        <f t="shared" ref="D17:I17" si="0">D18+D19+D20+D21+D22+D23+D24</f>
        <v>397577602.85000002</v>
      </c>
      <c r="E17" s="71">
        <f>E18+E19+E20+E21+E22+E23+E24</f>
        <v>42146357.390000001</v>
      </c>
      <c r="F17" s="72">
        <f t="shared" si="0"/>
        <v>439723960.24000001</v>
      </c>
      <c r="G17" s="43">
        <f t="shared" si="0"/>
        <v>305519346.50999999</v>
      </c>
      <c r="H17" s="44">
        <f t="shared" si="0"/>
        <v>295117753.07000005</v>
      </c>
      <c r="I17" s="45">
        <f t="shared" si="0"/>
        <v>134204613.73000002</v>
      </c>
      <c r="L17" s="41"/>
      <c r="M17" s="41"/>
    </row>
    <row r="18" spans="2:13" ht="12" customHeight="1">
      <c r="B18" s="8"/>
      <c r="C18" s="9" t="s">
        <v>15</v>
      </c>
      <c r="D18" s="46">
        <v>12142619.23</v>
      </c>
      <c r="E18" s="63">
        <v>458284.27</v>
      </c>
      <c r="F18" s="64">
        <f t="shared" ref="F18:F24" si="1">D18+E18</f>
        <v>12600903.5</v>
      </c>
      <c r="G18" s="46">
        <v>9722246.6999999993</v>
      </c>
      <c r="H18" s="47">
        <v>9646417.0800000001</v>
      </c>
      <c r="I18" s="48">
        <f>F18-G18</f>
        <v>2878656.8000000007</v>
      </c>
      <c r="L18" s="7"/>
      <c r="M18" s="7"/>
    </row>
    <row r="19" spans="2:13" ht="11.85" customHeight="1">
      <c r="B19" s="8"/>
      <c r="C19" s="11" t="s">
        <v>16</v>
      </c>
      <c r="D19" s="46">
        <v>6733568.8700000001</v>
      </c>
      <c r="E19" s="65">
        <v>-52056.82</v>
      </c>
      <c r="F19" s="64">
        <f t="shared" si="1"/>
        <v>6681512.0499999998</v>
      </c>
      <c r="G19" s="46">
        <v>4235740.71</v>
      </c>
      <c r="H19" s="47">
        <v>4235740.71</v>
      </c>
      <c r="I19" s="48">
        <f t="shared" ref="I19:I24" si="2">F19-G19</f>
        <v>2445771.34</v>
      </c>
      <c r="L19" s="7"/>
      <c r="M19" s="7"/>
    </row>
    <row r="20" spans="2:13" ht="14.85" customHeight="1">
      <c r="B20" s="8"/>
      <c r="C20" s="10" t="s">
        <v>17</v>
      </c>
      <c r="D20" s="46">
        <v>127704499.3</v>
      </c>
      <c r="E20" s="65">
        <v>1407109.02</v>
      </c>
      <c r="F20" s="64">
        <f t="shared" si="1"/>
        <v>129111608.31999999</v>
      </c>
      <c r="G20" s="49">
        <v>81875046.209999993</v>
      </c>
      <c r="H20" s="47">
        <v>81852055.890000001</v>
      </c>
      <c r="I20" s="48">
        <f t="shared" si="2"/>
        <v>47236562.109999999</v>
      </c>
      <c r="L20" s="7"/>
      <c r="M20" s="7"/>
    </row>
    <row r="21" spans="2:13" ht="12" customHeight="1">
      <c r="B21" s="8"/>
      <c r="C21" s="11" t="s">
        <v>18</v>
      </c>
      <c r="D21" s="46">
        <v>114087887.43000001</v>
      </c>
      <c r="E21" s="65">
        <v>33218807.460000001</v>
      </c>
      <c r="F21" s="64">
        <f t="shared" si="1"/>
        <v>147306694.89000002</v>
      </c>
      <c r="G21" s="46">
        <v>111062035.72</v>
      </c>
      <c r="H21" s="47">
        <v>102507088.91</v>
      </c>
      <c r="I21" s="48">
        <f t="shared" si="2"/>
        <v>36244659.170000017</v>
      </c>
      <c r="L21" s="7"/>
      <c r="M21" s="7"/>
    </row>
    <row r="22" spans="2:13" ht="15" customHeight="1">
      <c r="B22" s="8"/>
      <c r="C22" s="11" t="s">
        <v>19</v>
      </c>
      <c r="D22" s="46">
        <v>170925.42</v>
      </c>
      <c r="E22" s="65">
        <v>-5513.97</v>
      </c>
      <c r="F22" s="64">
        <f t="shared" si="1"/>
        <v>165411.45000000001</v>
      </c>
      <c r="G22" s="46">
        <v>107083.68</v>
      </c>
      <c r="H22" s="47">
        <v>107083.68</v>
      </c>
      <c r="I22" s="48">
        <f t="shared" si="2"/>
        <v>58327.770000000019</v>
      </c>
      <c r="L22" s="7"/>
      <c r="M22" s="7"/>
    </row>
    <row r="23" spans="2:13" ht="23.25" customHeight="1">
      <c r="B23" s="8"/>
      <c r="C23" s="10" t="s">
        <v>20</v>
      </c>
      <c r="D23" s="46">
        <v>37532386.310000002</v>
      </c>
      <c r="E23" s="65">
        <v>-37872.28</v>
      </c>
      <c r="F23" s="64">
        <f t="shared" si="1"/>
        <v>37494514.030000001</v>
      </c>
      <c r="G23" s="46">
        <v>23921780.300000001</v>
      </c>
      <c r="H23" s="47">
        <v>23919280.300000001</v>
      </c>
      <c r="I23" s="48">
        <f t="shared" si="2"/>
        <v>13572733.73</v>
      </c>
      <c r="L23" s="7"/>
      <c r="M23" s="7"/>
    </row>
    <row r="24" spans="2:13" ht="15" customHeight="1">
      <c r="B24" s="8"/>
      <c r="C24" s="11" t="s">
        <v>21</v>
      </c>
      <c r="D24" s="46">
        <v>99205716.290000007</v>
      </c>
      <c r="E24" s="65">
        <f>7167599.71-10000</f>
        <v>7157599.71</v>
      </c>
      <c r="F24" s="64">
        <f t="shared" si="1"/>
        <v>106363316</v>
      </c>
      <c r="G24" s="46">
        <v>74595413.189999998</v>
      </c>
      <c r="H24" s="47">
        <v>72850086.5</v>
      </c>
      <c r="I24" s="48">
        <f t="shared" si="2"/>
        <v>31767902.810000002</v>
      </c>
    </row>
    <row r="25" spans="2:13" s="31" customFormat="1" ht="11.85" customHeight="1">
      <c r="B25" s="75" t="s">
        <v>22</v>
      </c>
      <c r="C25" s="75"/>
      <c r="D25" s="42">
        <f>D26+D27+D28+D29+D30+D31</f>
        <v>109231480.97</v>
      </c>
      <c r="E25" s="71">
        <f>E26+E27+E28+E29+E30+E31</f>
        <v>21085911.73</v>
      </c>
      <c r="F25" s="72">
        <f>F26+F27+F28+F29+F30+F31</f>
        <v>130317392.69999999</v>
      </c>
      <c r="G25" s="43">
        <f>G26+G27+G28+G29+G30+G31</f>
        <v>96436314.409999996</v>
      </c>
      <c r="H25" s="50">
        <f>H26+H27+H28+H29+H30+H31</f>
        <v>95439268.670000002</v>
      </c>
      <c r="I25" s="45">
        <f>SUM(I26:I31)</f>
        <v>33881078.289999992</v>
      </c>
    </row>
    <row r="26" spans="2:13" ht="10.9" customHeight="1">
      <c r="B26" s="8"/>
      <c r="C26" s="9" t="s">
        <v>23</v>
      </c>
      <c r="D26" s="46">
        <v>566467.36</v>
      </c>
      <c r="E26" s="65">
        <v>-10568.89</v>
      </c>
      <c r="F26" s="64">
        <f t="shared" ref="F26:F31" si="3">D26+E26</f>
        <v>555898.47</v>
      </c>
      <c r="G26" s="46">
        <v>292532.63</v>
      </c>
      <c r="H26" s="47">
        <v>292532.63</v>
      </c>
      <c r="I26" s="48">
        <f>F26-G26</f>
        <v>263365.83999999997</v>
      </c>
    </row>
    <row r="27" spans="2:13" ht="11.85" customHeight="1">
      <c r="B27" s="8"/>
      <c r="C27" s="12" t="s">
        <v>24</v>
      </c>
      <c r="D27" s="46">
        <v>86166104.969999999</v>
      </c>
      <c r="E27" s="65">
        <v>16992357.100000001</v>
      </c>
      <c r="F27" s="64">
        <f t="shared" si="3"/>
        <v>103158462.06999999</v>
      </c>
      <c r="G27" s="46">
        <v>76778744.379999995</v>
      </c>
      <c r="H27" s="47">
        <v>76078193.319999993</v>
      </c>
      <c r="I27" s="48">
        <f t="shared" ref="I27:I31" si="4">F27-G27</f>
        <v>26379717.689999998</v>
      </c>
    </row>
    <row r="28" spans="2:13" ht="11.85" customHeight="1">
      <c r="B28" s="8"/>
      <c r="C28" s="9" t="s">
        <v>25</v>
      </c>
      <c r="D28" s="46">
        <v>7275486.2000000002</v>
      </c>
      <c r="E28" s="65">
        <v>2614680.3199999998</v>
      </c>
      <c r="F28" s="64">
        <f t="shared" si="3"/>
        <v>9890166.5199999996</v>
      </c>
      <c r="G28" s="46">
        <v>6859180.3499999996</v>
      </c>
      <c r="H28" s="47">
        <v>6853450.5</v>
      </c>
      <c r="I28" s="48">
        <f t="shared" si="4"/>
        <v>3030986.17</v>
      </c>
    </row>
    <row r="29" spans="2:13" ht="22.35" customHeight="1">
      <c r="B29" s="8"/>
      <c r="C29" s="12" t="s">
        <v>26</v>
      </c>
      <c r="D29" s="46">
        <v>5630575.9100000001</v>
      </c>
      <c r="E29" s="65">
        <v>-2534.3000000000002</v>
      </c>
      <c r="F29" s="64">
        <f t="shared" si="3"/>
        <v>5628041.6100000003</v>
      </c>
      <c r="G29" s="46">
        <v>4041825.37</v>
      </c>
      <c r="H29" s="47">
        <v>4041060.54</v>
      </c>
      <c r="I29" s="48">
        <f t="shared" si="4"/>
        <v>1586216.2400000002</v>
      </c>
    </row>
    <row r="30" spans="2:13" ht="11.85" customHeight="1">
      <c r="B30" s="8"/>
      <c r="C30" s="9" t="s">
        <v>27</v>
      </c>
      <c r="D30" s="46">
        <v>3875135.85</v>
      </c>
      <c r="E30" s="65">
        <v>3500</v>
      </c>
      <c r="F30" s="64">
        <f t="shared" si="3"/>
        <v>3878635.85</v>
      </c>
      <c r="G30" s="46">
        <v>2804298.45</v>
      </c>
      <c r="H30" s="47">
        <v>2814298.45</v>
      </c>
      <c r="I30" s="48">
        <f t="shared" si="4"/>
        <v>1074337.3999999999</v>
      </c>
    </row>
    <row r="31" spans="2:13" ht="15" customHeight="1">
      <c r="B31" s="8"/>
      <c r="C31" s="9" t="s">
        <v>28</v>
      </c>
      <c r="D31" s="46">
        <v>5717710.6799999997</v>
      </c>
      <c r="E31" s="65">
        <v>1488477.5</v>
      </c>
      <c r="F31" s="64">
        <f t="shared" si="3"/>
        <v>7206188.1799999997</v>
      </c>
      <c r="G31" s="46">
        <v>5659733.2300000004</v>
      </c>
      <c r="H31" s="47">
        <v>5359733.2300000004</v>
      </c>
      <c r="I31" s="48">
        <f t="shared" si="4"/>
        <v>1546454.9499999993</v>
      </c>
    </row>
    <row r="32" spans="2:13" s="31" customFormat="1" ht="15" customHeight="1">
      <c r="B32" s="75" t="s">
        <v>29</v>
      </c>
      <c r="C32" s="75"/>
      <c r="D32" s="42">
        <f>D33+D34+D35+D36+D37</f>
        <v>9841412.3900000006</v>
      </c>
      <c r="E32" s="71">
        <f>E33+E34+E35+E36+E37</f>
        <v>-176251.61</v>
      </c>
      <c r="F32" s="72">
        <f>F33+F34+F35+F36+F37</f>
        <v>9665160.7800000012</v>
      </c>
      <c r="G32" s="43">
        <f>G33+G34+G35+G36+G37</f>
        <v>5916855.1299999999</v>
      </c>
      <c r="H32" s="44">
        <f>H33+H34+H35+H36+H37</f>
        <v>5864823.8499999996</v>
      </c>
      <c r="I32" s="45">
        <f>SUM(I33:I37)</f>
        <v>3748305.6500000008</v>
      </c>
    </row>
    <row r="33" spans="2:9" ht="24" customHeight="1">
      <c r="B33" s="13"/>
      <c r="C33" s="12" t="s">
        <v>30</v>
      </c>
      <c r="D33" s="46">
        <v>4342993.4800000004</v>
      </c>
      <c r="E33" s="65">
        <v>-44400</v>
      </c>
      <c r="F33" s="64">
        <f>D33+E33</f>
        <v>4298593.4800000004</v>
      </c>
      <c r="G33" s="46">
        <v>2539536.71</v>
      </c>
      <c r="H33" s="47">
        <v>2530622.9900000002</v>
      </c>
      <c r="I33" s="48">
        <f>F33-G33</f>
        <v>1759056.7700000005</v>
      </c>
    </row>
    <row r="34" spans="2:9" ht="14.1" customHeight="1">
      <c r="B34" s="8"/>
      <c r="C34" s="9" t="s">
        <v>31</v>
      </c>
      <c r="D34" s="46">
        <v>2149759.9700000002</v>
      </c>
      <c r="E34" s="65">
        <v>0</v>
      </c>
      <c r="F34" s="64">
        <f>D34+E34</f>
        <v>2149759.9700000002</v>
      </c>
      <c r="G34" s="49">
        <v>1315452.46</v>
      </c>
      <c r="H34" s="47">
        <v>1315452.46</v>
      </c>
      <c r="I34" s="48">
        <f t="shared" ref="I34:I37" si="5">F34-G34</f>
        <v>834307.51000000024</v>
      </c>
    </row>
    <row r="35" spans="2:9" ht="12.6" customHeight="1">
      <c r="B35" s="8"/>
      <c r="C35" s="9" t="s">
        <v>32</v>
      </c>
      <c r="D35" s="51">
        <v>1350159.49</v>
      </c>
      <c r="E35" s="65">
        <v>0</v>
      </c>
      <c r="F35" s="64">
        <f>D35+E35</f>
        <v>1350159.49</v>
      </c>
      <c r="G35" s="49">
        <v>939706.33</v>
      </c>
      <c r="H35" s="47">
        <v>939706.33</v>
      </c>
      <c r="I35" s="48">
        <f t="shared" si="5"/>
        <v>410453.16000000003</v>
      </c>
    </row>
    <row r="36" spans="2:9" ht="15" customHeight="1">
      <c r="B36" s="8"/>
      <c r="C36" s="14" t="s">
        <v>33</v>
      </c>
      <c r="D36" s="51">
        <v>1008674.77</v>
      </c>
      <c r="E36" s="66">
        <v>-30000</v>
      </c>
      <c r="F36" s="64">
        <f>D36+E36</f>
        <v>978674.77</v>
      </c>
      <c r="G36" s="49">
        <v>584273.28</v>
      </c>
      <c r="H36" s="47">
        <v>580570.01</v>
      </c>
      <c r="I36" s="48">
        <f t="shared" si="5"/>
        <v>394401.49</v>
      </c>
    </row>
    <row r="37" spans="2:9" ht="24" customHeight="1">
      <c r="B37" s="8"/>
      <c r="C37" s="12" t="s">
        <v>34</v>
      </c>
      <c r="D37" s="46">
        <v>989824.68</v>
      </c>
      <c r="E37" s="65">
        <v>-101851.61</v>
      </c>
      <c r="F37" s="64">
        <f>D37+E37</f>
        <v>887973.07000000007</v>
      </c>
      <c r="G37" s="46">
        <v>537886.35</v>
      </c>
      <c r="H37" s="47">
        <v>498472.06</v>
      </c>
      <c r="I37" s="48">
        <f t="shared" si="5"/>
        <v>350086.72000000009</v>
      </c>
    </row>
    <row r="38" spans="2:9" s="31" customFormat="1" ht="24.6" customHeight="1">
      <c r="B38" s="76" t="s">
        <v>35</v>
      </c>
      <c r="C38" s="76"/>
      <c r="D38" s="42">
        <f>D39+D40</f>
        <v>710775.79</v>
      </c>
      <c r="E38" s="73">
        <f>E39+E40</f>
        <v>0</v>
      </c>
      <c r="F38" s="74">
        <f>F39+F40</f>
        <v>710775.79</v>
      </c>
      <c r="G38" s="43">
        <f>G39+G40</f>
        <v>445227.86</v>
      </c>
      <c r="H38" s="44">
        <f>H39+H40</f>
        <v>445227.86</v>
      </c>
      <c r="I38" s="45">
        <f>SUM(I39:I40)</f>
        <v>265547.93000000005</v>
      </c>
    </row>
    <row r="39" spans="2:9" ht="24.75" customHeight="1">
      <c r="B39" s="8"/>
      <c r="C39" s="12" t="s">
        <v>36</v>
      </c>
      <c r="D39" s="51">
        <v>45000</v>
      </c>
      <c r="E39" s="65">
        <v>0</v>
      </c>
      <c r="F39" s="64">
        <f>D39+E39</f>
        <v>45000</v>
      </c>
      <c r="G39" s="49">
        <v>38866.79</v>
      </c>
      <c r="H39" s="47">
        <v>38866.79</v>
      </c>
      <c r="I39" s="48">
        <f>F39-G39</f>
        <v>6133.2099999999991</v>
      </c>
    </row>
    <row r="40" spans="2:9" ht="12.6" customHeight="1">
      <c r="B40" s="8"/>
      <c r="C40" s="9" t="s">
        <v>37</v>
      </c>
      <c r="D40" s="51">
        <v>665775.79</v>
      </c>
      <c r="E40" s="67">
        <v>0</v>
      </c>
      <c r="F40" s="68">
        <f>D40</f>
        <v>665775.79</v>
      </c>
      <c r="G40" s="49">
        <v>406361.07</v>
      </c>
      <c r="H40" s="52">
        <v>406361.07</v>
      </c>
      <c r="I40" s="48">
        <f>F40-G40</f>
        <v>259414.72000000003</v>
      </c>
    </row>
    <row r="41" spans="2:9" s="31" customFormat="1" ht="15" customHeight="1">
      <c r="B41" s="29"/>
      <c r="C41" s="30"/>
      <c r="D41" s="53">
        <f>D17+D25+D32+D38</f>
        <v>517361272.00000006</v>
      </c>
      <c r="E41" s="69">
        <f>E38+E32+E25+E17</f>
        <v>63056017.510000005</v>
      </c>
      <c r="F41" s="70">
        <f>F38+F32+F25+F17</f>
        <v>580417289.50999999</v>
      </c>
      <c r="G41" s="54">
        <f>G38+G32+G25+G17</f>
        <v>408317743.90999997</v>
      </c>
      <c r="H41" s="55">
        <f>H38+H32+H25+H17</f>
        <v>396867073.45000005</v>
      </c>
      <c r="I41" s="56">
        <f>I38+I32+I25+I17</f>
        <v>172099545.60000002</v>
      </c>
    </row>
    <row r="42" spans="2:9" s="31" customFormat="1" ht="30" customHeight="1">
      <c r="B42" s="32"/>
      <c r="C42" s="32"/>
      <c r="D42" s="33"/>
      <c r="E42" s="34"/>
      <c r="F42" s="35"/>
      <c r="G42" s="34"/>
      <c r="H42" s="34"/>
      <c r="I42" s="33"/>
    </row>
    <row r="43" spans="2:9" s="31" customFormat="1" ht="15" customHeight="1">
      <c r="B43" s="32"/>
      <c r="C43" s="32"/>
      <c r="D43" s="33"/>
      <c r="E43" s="34"/>
      <c r="F43" s="35"/>
      <c r="G43" s="34"/>
      <c r="H43" s="34"/>
      <c r="I43" s="33"/>
    </row>
    <row r="44" spans="2:9" s="31" customFormat="1" ht="15" customHeight="1">
      <c r="B44" s="32"/>
      <c r="C44" s="32"/>
      <c r="D44" s="33"/>
      <c r="E44" s="34"/>
      <c r="F44" s="35"/>
      <c r="G44" s="34"/>
      <c r="H44" s="34"/>
      <c r="I44" s="33"/>
    </row>
    <row r="45" spans="2:9" ht="36.4" customHeight="1">
      <c r="B45" s="9"/>
      <c r="C45" s="9"/>
      <c r="D45" s="15"/>
      <c r="E45" s="15"/>
      <c r="F45" s="15"/>
      <c r="G45" s="15"/>
      <c r="H45" s="15"/>
      <c r="I45" s="15"/>
    </row>
    <row r="46" spans="2:9" s="16" customFormat="1" ht="87" customHeight="1"/>
    <row r="1048571" ht="12.75" customHeight="1"/>
    <row r="1048572" ht="12.75" customHeight="1"/>
    <row r="1048573" ht="12.75" customHeight="1"/>
    <row r="1048574" ht="12.75" customHeight="1"/>
  </sheetData>
  <mergeCells count="15">
    <mergeCell ref="B17:C17"/>
    <mergeCell ref="B25:C25"/>
    <mergeCell ref="B32:C32"/>
    <mergeCell ref="B38:C38"/>
    <mergeCell ref="B2:I2"/>
    <mergeCell ref="B4:I4"/>
    <mergeCell ref="B6:I6"/>
    <mergeCell ref="B9:C14"/>
    <mergeCell ref="D9:I9"/>
    <mergeCell ref="D10:D13"/>
    <mergeCell ref="E10:E13"/>
    <mergeCell ref="F10:F13"/>
    <mergeCell ref="G10:G13"/>
    <mergeCell ref="H10:H13"/>
    <mergeCell ref="I10:I13"/>
  </mergeCells>
  <pageMargins left="3.9763779527559107E-2" right="3.9763779527559107E-2" top="1.4540625" bottom="0.7734375" header="2.0625000000000001E-2" footer="0.2578125"/>
  <pageSetup scale="95" fitToHeight="0" pageOrder="overThenDown" orientation="portrait" horizontalDpi="300" verticalDpi="300" r:id="rId1"/>
  <headerFooter alignWithMargins="0">
    <oddHeader>&amp;C&amp;G</oddHead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opLeftCell="A37" workbookViewId="0">
      <selection activeCell="T84" sqref="T84:V84"/>
    </sheetView>
  </sheetViews>
  <sheetFormatPr baseColWidth="10" defaultRowHeight="14.25"/>
  <cols>
    <col min="1" max="1" width="1.25" customWidth="1"/>
    <col min="2" max="2" width="1.75" customWidth="1"/>
    <col min="3" max="3" width="36.375" customWidth="1"/>
    <col min="4" max="4" width="4.875" customWidth="1"/>
    <col min="5" max="5" width="1.75" customWidth="1"/>
    <col min="6" max="6" width="2" customWidth="1"/>
    <col min="7" max="7" width="1.375" customWidth="1"/>
    <col min="8" max="8" width="15.875" customWidth="1"/>
    <col min="9" max="9" width="1.25" customWidth="1"/>
    <col min="10" max="10" width="16.125" customWidth="1"/>
    <col min="11" max="11" width="0.875" customWidth="1"/>
    <col min="12" max="12" width="8.25" customWidth="1"/>
    <col min="13" max="13" width="6" customWidth="1"/>
    <col min="14" max="14" width="0.875" customWidth="1"/>
    <col min="15" max="15" width="13.875" customWidth="1"/>
    <col min="16" max="16" width="1" customWidth="1"/>
    <col min="17" max="17" width="13.75" customWidth="1"/>
    <col min="18" max="18" width="11" customWidth="1"/>
    <col min="19" max="19" width="0.875" customWidth="1"/>
    <col min="20" max="20" width="17.5" customWidth="1"/>
    <col min="21" max="21" width="0.875" customWidth="1"/>
    <col min="22" max="22" width="5.875" customWidth="1"/>
    <col min="23" max="23" width="0.875" customWidth="1"/>
    <col min="24" max="24" width="2.25" customWidth="1"/>
    <col min="25" max="25" width="7.125" customWidth="1"/>
    <col min="26" max="26" width="5.5" customWidth="1"/>
    <col min="27" max="27" width="1.875" customWidth="1"/>
    <col min="28" max="28" width="0.875" customWidth="1"/>
    <col min="29" max="256" width="6.375" customWidth="1"/>
    <col min="257" max="257" width="11" customWidth="1"/>
  </cols>
  <sheetData>
    <row r="1" spans="1:28" ht="2.25" customHeight="1"/>
    <row r="2" spans="1:28" ht="18.75" customHeight="1">
      <c r="F2" s="84" t="s">
        <v>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8" ht="15" customHeight="1">
      <c r="G3" s="85" t="s">
        <v>38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8" ht="15" customHeight="1"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8" ht="15" customHeight="1"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8" ht="16.5" customHeight="1"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8" ht="18" customHeight="1"/>
    <row r="8" spans="1:28" ht="0.75" customHeight="1"/>
    <row r="9" spans="1:28" ht="19.5" customHeight="1">
      <c r="J9" s="86" t="s">
        <v>39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8" ht="11.25" customHeight="1">
      <c r="L10" s="87" t="s">
        <v>40</v>
      </c>
      <c r="M10" s="87"/>
      <c r="X10" s="87" t="s">
        <v>9</v>
      </c>
      <c r="Y10" s="87"/>
      <c r="Z10" s="87"/>
      <c r="AA10" s="87"/>
      <c r="AB10" s="87"/>
    </row>
    <row r="11" spans="1:28" ht="5.25" customHeight="1">
      <c r="A11" s="86" t="s">
        <v>2</v>
      </c>
      <c r="B11" s="86"/>
      <c r="C11" s="86"/>
      <c r="D11" s="86"/>
      <c r="E11" s="86"/>
      <c r="F11" s="86"/>
      <c r="G11" s="86"/>
      <c r="H11" s="86"/>
      <c r="I11" s="86"/>
      <c r="J11" s="87" t="s">
        <v>4</v>
      </c>
      <c r="L11" s="87"/>
      <c r="M11" s="87"/>
      <c r="O11" s="87" t="s">
        <v>6</v>
      </c>
      <c r="P11" s="87"/>
      <c r="Q11" s="87" t="s">
        <v>7</v>
      </c>
      <c r="R11" s="87"/>
      <c r="S11" s="87"/>
      <c r="T11" s="87" t="s">
        <v>8</v>
      </c>
      <c r="U11" s="87"/>
      <c r="V11" s="87"/>
      <c r="W11" s="87"/>
      <c r="X11" s="87"/>
      <c r="Y11" s="87"/>
      <c r="Z11" s="87"/>
      <c r="AA11" s="87"/>
      <c r="AB11" s="87"/>
    </row>
    <row r="12" spans="1:28" ht="14.25" customHeight="1">
      <c r="A12" s="86"/>
      <c r="B12" s="86"/>
      <c r="C12" s="86"/>
      <c r="D12" s="86"/>
      <c r="E12" s="86"/>
      <c r="F12" s="86"/>
      <c r="G12" s="86"/>
      <c r="H12" s="86"/>
      <c r="I12" s="86"/>
      <c r="J12" s="87"/>
      <c r="L12" s="87"/>
      <c r="M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8" ht="9" customHeight="1">
      <c r="L13" s="87"/>
      <c r="M13" s="87"/>
    </row>
    <row r="14" spans="1:28" ht="15.75" customHeight="1">
      <c r="J14" s="17" t="s">
        <v>10</v>
      </c>
      <c r="L14" s="87" t="s">
        <v>11</v>
      </c>
      <c r="M14" s="87"/>
      <c r="O14" s="87" t="s">
        <v>41</v>
      </c>
      <c r="P14" s="87"/>
      <c r="Q14" s="87" t="s">
        <v>12</v>
      </c>
      <c r="R14" s="87"/>
      <c r="T14" s="87" t="s">
        <v>42</v>
      </c>
      <c r="U14" s="87"/>
      <c r="V14" s="87"/>
      <c r="W14" s="87"/>
      <c r="X14" s="87" t="s">
        <v>43</v>
      </c>
      <c r="Y14" s="87"/>
      <c r="Z14" s="87"/>
      <c r="AA14" s="87"/>
      <c r="AB14" s="87"/>
    </row>
    <row r="15" spans="1:28" ht="1.5" customHeight="1"/>
    <row r="16" spans="1:28" ht="15" customHeight="1">
      <c r="B16" s="90" t="s">
        <v>14</v>
      </c>
      <c r="C16" s="90"/>
      <c r="D16" s="90"/>
      <c r="E16" s="90"/>
      <c r="F16" s="90"/>
      <c r="G16" s="90"/>
      <c r="J16" s="18">
        <v>397577602.85000002</v>
      </c>
      <c r="L16" s="91">
        <v>44301357.390000001</v>
      </c>
      <c r="M16" s="91"/>
      <c r="O16" s="18">
        <v>441878960.24000001</v>
      </c>
      <c r="Q16" s="91">
        <v>305519346.50999999</v>
      </c>
      <c r="R16" s="91"/>
      <c r="T16" s="91">
        <v>295117753.06999999</v>
      </c>
      <c r="U16" s="91"/>
      <c r="V16" s="91"/>
      <c r="X16" s="91">
        <v>136359613.72999999</v>
      </c>
      <c r="Y16" s="91"/>
      <c r="Z16" s="91"/>
      <c r="AA16" s="91"/>
    </row>
    <row r="17" spans="3:27" ht="0.75" customHeight="1"/>
    <row r="18" spans="3:27" ht="15" customHeight="1">
      <c r="C18" s="88" t="s">
        <v>15</v>
      </c>
      <c r="D18" s="88"/>
      <c r="E18" s="88"/>
      <c r="F18" s="88"/>
      <c r="G18" s="88"/>
      <c r="J18" s="19">
        <v>12142619.23</v>
      </c>
      <c r="L18" s="89">
        <v>451284.27</v>
      </c>
      <c r="M18" s="89"/>
      <c r="O18" s="19">
        <v>12593903.5</v>
      </c>
      <c r="Q18" s="20">
        <v>9722246.6999999993</v>
      </c>
      <c r="R18" s="20"/>
      <c r="T18" s="20">
        <v>9646417.0800000001</v>
      </c>
      <c r="U18" s="20"/>
      <c r="V18" s="20"/>
      <c r="X18" s="89">
        <v>2871656.8</v>
      </c>
      <c r="Y18" s="89"/>
      <c r="Z18" s="89"/>
      <c r="AA18" s="89"/>
    </row>
    <row r="19" spans="3:27" ht="0.75" customHeight="1"/>
    <row r="20" spans="3:27" ht="15" customHeight="1">
      <c r="C20" s="88" t="s">
        <v>16</v>
      </c>
      <c r="D20" s="88"/>
      <c r="E20" s="88"/>
      <c r="F20" s="88"/>
      <c r="G20" s="88"/>
      <c r="J20" s="19">
        <v>6733568.8700000001</v>
      </c>
      <c r="L20" s="89">
        <v>-52056.82</v>
      </c>
      <c r="M20" s="89"/>
      <c r="O20" s="19">
        <v>6681512.0499999998</v>
      </c>
      <c r="Q20" s="20">
        <v>4235740.71</v>
      </c>
      <c r="R20" s="20"/>
      <c r="T20" s="20">
        <v>4235740.71</v>
      </c>
      <c r="U20" s="20"/>
      <c r="V20" s="20"/>
      <c r="X20" s="89">
        <v>2445771.34</v>
      </c>
      <c r="Y20" s="89"/>
      <c r="Z20" s="89"/>
      <c r="AA20" s="89"/>
    </row>
    <row r="21" spans="3:27" ht="0.75" customHeight="1"/>
    <row r="22" spans="3:27">
      <c r="C22" s="92" t="s">
        <v>17</v>
      </c>
      <c r="D22" s="92"/>
      <c r="E22" s="92"/>
      <c r="F22" s="92"/>
      <c r="G22" s="92"/>
      <c r="J22" s="19">
        <v>127704499.3</v>
      </c>
      <c r="L22" s="89">
        <v>2027109.02</v>
      </c>
      <c r="M22" s="89"/>
      <c r="O22" s="19">
        <v>129731608.31999999</v>
      </c>
      <c r="Q22" s="20">
        <v>81875046.209999993</v>
      </c>
      <c r="R22" s="20"/>
      <c r="T22" s="20">
        <v>81852055.890000001</v>
      </c>
      <c r="U22" s="20"/>
      <c r="V22" s="20"/>
      <c r="X22" s="89">
        <v>47856562.109999999</v>
      </c>
      <c r="Y22" s="89"/>
      <c r="Z22" s="89"/>
      <c r="AA22" s="89"/>
    </row>
    <row r="23" spans="3:27" ht="13.5" customHeight="1">
      <c r="C23" s="92"/>
      <c r="D23" s="92"/>
      <c r="E23" s="92"/>
      <c r="F23" s="92"/>
      <c r="G23" s="92"/>
    </row>
    <row r="24" spans="3:27" ht="12.75" hidden="1" customHeight="1"/>
    <row r="25" spans="3:27">
      <c r="C25" s="92" t="s">
        <v>18</v>
      </c>
      <c r="D25" s="92"/>
      <c r="E25" s="92"/>
      <c r="F25" s="92"/>
      <c r="G25" s="92"/>
      <c r="J25" s="19">
        <v>114087887.43000001</v>
      </c>
      <c r="L25" s="89">
        <v>34334807.460000001</v>
      </c>
      <c r="M25" s="89"/>
      <c r="O25" s="19">
        <v>148422694.88999999</v>
      </c>
      <c r="Q25" s="20">
        <v>111062035.72</v>
      </c>
      <c r="R25" s="20"/>
      <c r="T25" s="20">
        <v>102507088.91</v>
      </c>
      <c r="U25" s="20"/>
      <c r="V25" s="20"/>
      <c r="X25" s="89">
        <v>37360659.170000002</v>
      </c>
      <c r="Y25" s="89"/>
      <c r="Z25" s="89"/>
      <c r="AA25" s="89"/>
    </row>
    <row r="26" spans="3:27" ht="13.5" customHeight="1">
      <c r="C26" s="92"/>
      <c r="D26" s="92"/>
      <c r="E26" s="92"/>
      <c r="F26" s="92"/>
      <c r="G26" s="92"/>
    </row>
    <row r="27" spans="3:27" ht="12.75" hidden="1" customHeight="1"/>
    <row r="28" spans="3:27" ht="15" customHeight="1">
      <c r="C28" s="88" t="s">
        <v>19</v>
      </c>
      <c r="D28" s="88"/>
      <c r="E28" s="88"/>
      <c r="F28" s="88"/>
      <c r="G28" s="88"/>
      <c r="J28" s="19">
        <v>170925.42</v>
      </c>
      <c r="L28" s="89">
        <v>-5513.97</v>
      </c>
      <c r="M28" s="89"/>
      <c r="O28" s="19">
        <v>165411.45000000001</v>
      </c>
      <c r="Q28" s="20">
        <v>107083.68</v>
      </c>
      <c r="R28" s="20"/>
      <c r="T28" s="20">
        <v>107083.68</v>
      </c>
      <c r="U28" s="20"/>
      <c r="V28" s="20"/>
      <c r="X28" s="89">
        <v>58327.77</v>
      </c>
      <c r="Y28" s="89"/>
      <c r="Z28" s="89"/>
      <c r="AA28" s="89"/>
    </row>
    <row r="29" spans="3:27" ht="0.75" customHeight="1"/>
    <row r="30" spans="3:27">
      <c r="C30" s="92" t="s">
        <v>20</v>
      </c>
      <c r="D30" s="92"/>
      <c r="E30" s="92"/>
      <c r="F30" s="92"/>
      <c r="G30" s="92"/>
      <c r="J30" s="19">
        <v>37532386.310000002</v>
      </c>
      <c r="L30" s="89">
        <v>-51872.28</v>
      </c>
      <c r="M30" s="89"/>
      <c r="O30" s="19">
        <v>37480514.030000001</v>
      </c>
      <c r="Q30" s="20">
        <v>23921780.300000001</v>
      </c>
      <c r="R30" s="20"/>
      <c r="T30" s="20">
        <v>23919280.300000001</v>
      </c>
      <c r="U30" s="20"/>
      <c r="V30" s="20"/>
      <c r="X30" s="89">
        <v>13558733.73</v>
      </c>
      <c r="Y30" s="89"/>
      <c r="Z30" s="89"/>
      <c r="AA30" s="89"/>
    </row>
    <row r="31" spans="3:27" ht="13.5" customHeight="1">
      <c r="C31" s="92"/>
      <c r="D31" s="92"/>
      <c r="E31" s="92"/>
      <c r="F31" s="92"/>
      <c r="G31" s="92"/>
    </row>
    <row r="32" spans="3:27" ht="13.5" customHeight="1">
      <c r="C32" s="92"/>
      <c r="D32" s="92"/>
      <c r="E32" s="92"/>
      <c r="F32" s="92"/>
      <c r="G32" s="92"/>
    </row>
    <row r="33" spans="2:27" ht="12.75" hidden="1" customHeight="1"/>
    <row r="34" spans="2:27">
      <c r="C34" s="92" t="s">
        <v>21</v>
      </c>
      <c r="D34" s="92"/>
      <c r="E34" s="92"/>
      <c r="F34" s="92"/>
      <c r="G34" s="92"/>
      <c r="J34" s="19">
        <v>99205716.290000007</v>
      </c>
      <c r="L34" s="89">
        <v>7597599.71</v>
      </c>
      <c r="M34" s="89"/>
      <c r="O34" s="19">
        <v>106803316</v>
      </c>
      <c r="Q34" s="20">
        <v>74595413.189999998</v>
      </c>
      <c r="R34" s="20"/>
      <c r="T34" s="20">
        <v>72850086.5</v>
      </c>
      <c r="U34" s="20"/>
      <c r="V34" s="20"/>
      <c r="X34" s="89">
        <v>32207902.809999999</v>
      </c>
      <c r="Y34" s="89"/>
      <c r="Z34" s="89"/>
      <c r="AA34" s="89"/>
    </row>
    <row r="35" spans="2:27" ht="13.5" customHeight="1">
      <c r="C35" s="92"/>
      <c r="D35" s="92"/>
      <c r="E35" s="92"/>
      <c r="F35" s="92"/>
      <c r="G35" s="92"/>
    </row>
    <row r="36" spans="2:27" ht="1.5" customHeight="1"/>
    <row r="37" spans="2:27" ht="15" customHeight="1">
      <c r="B37" s="90" t="s">
        <v>22</v>
      </c>
      <c r="C37" s="90"/>
      <c r="D37" s="90"/>
      <c r="E37" s="90"/>
      <c r="F37" s="90"/>
      <c r="G37" s="90"/>
      <c r="J37" s="18">
        <v>109231480.97</v>
      </c>
      <c r="L37" s="91">
        <v>21168911.73</v>
      </c>
      <c r="M37" s="91"/>
      <c r="O37" s="18">
        <v>130400392.7</v>
      </c>
      <c r="Q37" s="21">
        <v>96436314.409999996</v>
      </c>
      <c r="R37" s="21"/>
      <c r="T37" s="21">
        <v>95439268.670000002</v>
      </c>
      <c r="U37" s="21"/>
      <c r="V37" s="21"/>
      <c r="X37" s="91">
        <v>33964078.289999999</v>
      </c>
      <c r="Y37" s="91"/>
      <c r="Z37" s="91"/>
      <c r="AA37" s="91"/>
    </row>
    <row r="38" spans="2:27" ht="0.75" customHeight="1"/>
    <row r="39" spans="2:27" ht="15" customHeight="1">
      <c r="C39" s="88" t="s">
        <v>23</v>
      </c>
      <c r="D39" s="88"/>
      <c r="E39" s="88"/>
      <c r="F39" s="88"/>
      <c r="G39" s="88"/>
      <c r="J39" s="19">
        <v>566467.36</v>
      </c>
      <c r="L39" s="89">
        <v>-10568.89</v>
      </c>
      <c r="M39" s="89"/>
      <c r="O39" s="19">
        <v>555898.47</v>
      </c>
      <c r="Q39" s="20">
        <v>292532.63</v>
      </c>
      <c r="R39" s="20"/>
      <c r="T39" s="20">
        <v>292532.63</v>
      </c>
      <c r="U39" s="20"/>
      <c r="V39" s="20"/>
      <c r="X39" s="89">
        <v>263365.84000000003</v>
      </c>
      <c r="Y39" s="89"/>
      <c r="Z39" s="89"/>
      <c r="AA39" s="89"/>
    </row>
    <row r="40" spans="2:27" ht="0.75" customHeight="1"/>
    <row r="41" spans="2:27">
      <c r="C41" s="92" t="s">
        <v>24</v>
      </c>
      <c r="D41" s="92"/>
      <c r="E41" s="92"/>
      <c r="F41" s="92"/>
      <c r="G41" s="92"/>
      <c r="J41" s="19">
        <v>86166104.969999999</v>
      </c>
      <c r="L41" s="89">
        <v>17071357.100000001</v>
      </c>
      <c r="M41" s="89"/>
      <c r="O41" s="19">
        <v>103237462.06999999</v>
      </c>
      <c r="Q41" s="20">
        <v>76778744.379999995</v>
      </c>
      <c r="R41" s="20"/>
      <c r="T41" s="20">
        <v>76078193.319999993</v>
      </c>
      <c r="U41" s="20"/>
      <c r="V41" s="20"/>
      <c r="X41" s="89">
        <v>26458717.690000001</v>
      </c>
      <c r="Y41" s="89"/>
      <c r="Z41" s="89"/>
      <c r="AA41" s="89"/>
    </row>
    <row r="42" spans="2:27" ht="13.5" customHeight="1">
      <c r="C42" s="92"/>
      <c r="D42" s="92"/>
      <c r="E42" s="92"/>
      <c r="F42" s="92"/>
      <c r="G42" s="92"/>
    </row>
    <row r="43" spans="2:27" ht="12.75" hidden="1" customHeight="1"/>
    <row r="44" spans="2:27" ht="15" customHeight="1">
      <c r="C44" s="88" t="s">
        <v>25</v>
      </c>
      <c r="D44" s="88"/>
      <c r="E44" s="88"/>
      <c r="F44" s="88"/>
      <c r="G44" s="88"/>
      <c r="J44" s="19">
        <v>7275486.2000000002</v>
      </c>
      <c r="L44" s="89">
        <v>2614680.3199999998</v>
      </c>
      <c r="M44" s="89"/>
      <c r="O44" s="19">
        <v>9890166.5199999996</v>
      </c>
      <c r="Q44" s="20">
        <v>6859180.3499999996</v>
      </c>
      <c r="R44" s="20"/>
      <c r="T44" s="20">
        <v>6853450.5</v>
      </c>
      <c r="U44" s="20"/>
      <c r="V44" s="20"/>
      <c r="X44" s="89">
        <v>3030986.17</v>
      </c>
      <c r="Y44" s="89"/>
      <c r="Z44" s="89"/>
      <c r="AA44" s="89"/>
    </row>
    <row r="45" spans="2:27" ht="0.75" customHeight="1"/>
    <row r="46" spans="2:27">
      <c r="C46" s="92" t="s">
        <v>26</v>
      </c>
      <c r="D46" s="92"/>
      <c r="E46" s="92"/>
      <c r="F46" s="92"/>
      <c r="G46" s="92"/>
      <c r="J46" s="19">
        <v>5630575.9100000001</v>
      </c>
      <c r="L46" s="89">
        <v>-2534.3000000000002</v>
      </c>
      <c r="M46" s="89"/>
      <c r="O46" s="19">
        <v>5628041.6100000003</v>
      </c>
      <c r="Q46" s="20">
        <v>4041825.37</v>
      </c>
      <c r="R46" s="20"/>
      <c r="T46" s="20">
        <v>4041060.54</v>
      </c>
      <c r="U46" s="20"/>
      <c r="V46" s="20"/>
      <c r="X46" s="89">
        <v>1586216.24</v>
      </c>
      <c r="Y46" s="89"/>
      <c r="Z46" s="89"/>
      <c r="AA46" s="89"/>
    </row>
    <row r="47" spans="2:27" ht="13.5" customHeight="1">
      <c r="C47" s="92"/>
      <c r="D47" s="92"/>
      <c r="E47" s="92"/>
      <c r="F47" s="92"/>
      <c r="G47" s="92"/>
    </row>
    <row r="48" spans="2:27" ht="13.5" customHeight="1">
      <c r="C48" s="92"/>
      <c r="D48" s="92"/>
      <c r="E48" s="92"/>
      <c r="F48" s="92"/>
      <c r="G48" s="92"/>
    </row>
    <row r="49" spans="2:27" ht="13.5" customHeight="1">
      <c r="C49" s="92"/>
      <c r="D49" s="92"/>
      <c r="E49" s="92"/>
      <c r="F49" s="92"/>
      <c r="G49" s="92"/>
    </row>
    <row r="50" spans="2:27" ht="12.75" hidden="1" customHeight="1"/>
    <row r="51" spans="2:27" ht="15" customHeight="1">
      <c r="C51" s="88" t="s">
        <v>27</v>
      </c>
      <c r="D51" s="88"/>
      <c r="E51" s="88"/>
      <c r="F51" s="88"/>
      <c r="G51" s="88"/>
      <c r="J51" s="19">
        <v>3875135.85</v>
      </c>
      <c r="L51" s="89">
        <v>6500</v>
      </c>
      <c r="M51" s="89"/>
      <c r="O51" s="19">
        <v>3881635.85</v>
      </c>
      <c r="Q51" s="20">
        <v>2804298.45</v>
      </c>
      <c r="R51" s="20"/>
      <c r="T51" s="20">
        <v>2814298.45</v>
      </c>
      <c r="U51" s="20"/>
      <c r="V51" s="20"/>
      <c r="X51" s="89">
        <v>1077337.3999999999</v>
      </c>
      <c r="Y51" s="89"/>
      <c r="Z51" s="89"/>
      <c r="AA51" s="89"/>
    </row>
    <row r="52" spans="2:27" ht="0.75" customHeight="1"/>
    <row r="53" spans="2:27">
      <c r="C53" s="92" t="s">
        <v>28</v>
      </c>
      <c r="D53" s="92"/>
      <c r="E53" s="92"/>
      <c r="F53" s="92"/>
      <c r="G53" s="92"/>
      <c r="J53" s="19">
        <v>5717710.6799999997</v>
      </c>
      <c r="L53" s="89">
        <v>1489477.5</v>
      </c>
      <c r="M53" s="89"/>
      <c r="O53" s="19">
        <v>7207188.1799999997</v>
      </c>
      <c r="Q53" s="20">
        <v>5659733.2300000004</v>
      </c>
      <c r="R53" s="20"/>
      <c r="T53" s="20">
        <v>5359733.2300000004</v>
      </c>
      <c r="U53" s="20"/>
      <c r="V53" s="20"/>
      <c r="X53" s="89">
        <v>1547454.95</v>
      </c>
      <c r="Y53" s="89"/>
      <c r="Z53" s="89"/>
      <c r="AA53" s="89"/>
    </row>
    <row r="54" spans="2:27" ht="13.5" customHeight="1">
      <c r="C54" s="92"/>
      <c r="D54" s="92"/>
      <c r="E54" s="92"/>
      <c r="F54" s="92"/>
      <c r="G54" s="92"/>
    </row>
    <row r="55" spans="2:27" ht="15" customHeight="1">
      <c r="B55" s="90" t="s">
        <v>29</v>
      </c>
      <c r="C55" s="90"/>
      <c r="D55" s="90"/>
      <c r="E55" s="90"/>
      <c r="F55" s="90"/>
      <c r="G55" s="90"/>
      <c r="J55" s="18">
        <v>9841412.3900000006</v>
      </c>
      <c r="L55" s="91">
        <v>-205251.61</v>
      </c>
      <c r="M55" s="91"/>
      <c r="O55" s="18">
        <v>9636160.7799999993</v>
      </c>
      <c r="Q55" s="21">
        <v>5916855.1299999999</v>
      </c>
      <c r="R55" s="21"/>
      <c r="T55" s="21">
        <v>5864823.8499999996</v>
      </c>
      <c r="U55" s="21"/>
      <c r="V55" s="21"/>
      <c r="X55" s="91">
        <v>3719305.65</v>
      </c>
      <c r="Y55" s="91"/>
      <c r="Z55" s="91"/>
      <c r="AA55" s="91"/>
    </row>
    <row r="56" spans="2:27" ht="0.75" customHeight="1"/>
    <row r="57" spans="2:27">
      <c r="C57" s="92" t="s">
        <v>30</v>
      </c>
      <c r="D57" s="92"/>
      <c r="E57" s="92"/>
      <c r="F57" s="92"/>
      <c r="G57" s="92"/>
      <c r="J57" s="19">
        <v>4342993.4800000004</v>
      </c>
      <c r="L57" s="89">
        <v>-47400</v>
      </c>
      <c r="M57" s="89"/>
      <c r="O57" s="19">
        <v>4295593.4800000004</v>
      </c>
      <c r="Q57" s="20">
        <v>2539536.71</v>
      </c>
      <c r="R57" s="20"/>
      <c r="T57" s="20">
        <v>2530622.9900000002</v>
      </c>
      <c r="U57" s="20"/>
      <c r="V57" s="20"/>
      <c r="X57" s="89">
        <v>1756056.77</v>
      </c>
      <c r="Y57" s="89"/>
      <c r="Z57" s="89"/>
      <c r="AA57" s="89"/>
    </row>
    <row r="58" spans="2:27" ht="13.5" customHeight="1">
      <c r="C58" s="92"/>
      <c r="D58" s="92"/>
      <c r="E58" s="92"/>
      <c r="F58" s="92"/>
      <c r="G58" s="92"/>
    </row>
    <row r="59" spans="2:27" ht="13.5" customHeight="1">
      <c r="C59" s="92"/>
      <c r="D59" s="92"/>
      <c r="E59" s="92"/>
      <c r="F59" s="92"/>
      <c r="G59" s="92"/>
    </row>
    <row r="60" spans="2:27" ht="13.5" customHeight="1">
      <c r="C60" s="92"/>
      <c r="D60" s="92"/>
      <c r="E60" s="92"/>
      <c r="F60" s="92"/>
      <c r="G60" s="92"/>
    </row>
    <row r="61" spans="2:27" ht="12.75" hidden="1" customHeight="1"/>
    <row r="62" spans="2:27" ht="15" customHeight="1">
      <c r="C62" s="88" t="s">
        <v>31</v>
      </c>
      <c r="D62" s="88"/>
      <c r="E62" s="88"/>
      <c r="F62" s="88"/>
      <c r="G62" s="88"/>
      <c r="J62" s="19">
        <v>2149759.9700000002</v>
      </c>
      <c r="L62" s="89">
        <v>0</v>
      </c>
      <c r="M62" s="89"/>
      <c r="O62" s="19">
        <v>2149759.9700000002</v>
      </c>
      <c r="Q62" s="20">
        <v>1315452.46</v>
      </c>
      <c r="R62" s="20"/>
      <c r="T62" s="20">
        <v>1315452.46</v>
      </c>
      <c r="U62" s="20"/>
      <c r="V62" s="20"/>
      <c r="X62" s="89">
        <v>834307.51</v>
      </c>
      <c r="Y62" s="89"/>
      <c r="Z62" s="89"/>
      <c r="AA62" s="89"/>
    </row>
    <row r="63" spans="2:27" ht="0.75" customHeight="1"/>
    <row r="64" spans="2:27" ht="15" customHeight="1">
      <c r="C64" s="88" t="s">
        <v>32</v>
      </c>
      <c r="D64" s="88"/>
      <c r="E64" s="88"/>
      <c r="F64" s="88"/>
      <c r="G64" s="88"/>
      <c r="J64" s="19">
        <v>1350159.49</v>
      </c>
      <c r="L64" s="89">
        <v>0</v>
      </c>
      <c r="M64" s="89"/>
      <c r="O64" s="19">
        <v>1350159.49</v>
      </c>
      <c r="Q64" s="20">
        <v>939706.33</v>
      </c>
      <c r="R64" s="20"/>
      <c r="T64" s="20">
        <v>939706.33</v>
      </c>
      <c r="U64" s="20"/>
      <c r="V64" s="20"/>
      <c r="X64" s="89">
        <v>410453.16</v>
      </c>
      <c r="Y64" s="89"/>
      <c r="Z64" s="89"/>
      <c r="AA64" s="89"/>
    </row>
    <row r="65" spans="2:27" ht="0.75" customHeight="1"/>
    <row r="66" spans="2:27">
      <c r="C66" s="92" t="s">
        <v>33</v>
      </c>
      <c r="D66" s="92"/>
      <c r="E66" s="92"/>
      <c r="F66" s="92"/>
      <c r="G66" s="92"/>
      <c r="J66" s="19">
        <v>1008674.77</v>
      </c>
      <c r="L66" s="89">
        <v>-60000</v>
      </c>
      <c r="M66" s="89"/>
      <c r="O66" s="19">
        <v>948674.77</v>
      </c>
      <c r="Q66" s="20">
        <v>584273.28</v>
      </c>
      <c r="R66" s="20"/>
      <c r="T66" s="20">
        <v>580570.01</v>
      </c>
      <c r="U66" s="20"/>
      <c r="V66" s="20"/>
      <c r="X66" s="89">
        <v>364401.49</v>
      </c>
      <c r="Y66" s="89"/>
      <c r="Z66" s="89"/>
      <c r="AA66" s="89"/>
    </row>
    <row r="67" spans="2:27" ht="13.5" customHeight="1">
      <c r="C67" s="92"/>
      <c r="D67" s="92"/>
      <c r="E67" s="92"/>
      <c r="F67" s="92"/>
      <c r="G67" s="92"/>
    </row>
    <row r="68" spans="2:27" ht="12.75" hidden="1" customHeight="1"/>
    <row r="69" spans="2:27">
      <c r="C69" s="92" t="s">
        <v>34</v>
      </c>
      <c r="D69" s="92"/>
      <c r="E69" s="92"/>
      <c r="F69" s="92"/>
      <c r="G69" s="92"/>
      <c r="J69" s="19">
        <v>989824.68</v>
      </c>
      <c r="L69" s="89">
        <v>-97851.61</v>
      </c>
      <c r="M69" s="89"/>
      <c r="O69" s="19">
        <v>891973.07</v>
      </c>
      <c r="Q69" s="20">
        <v>537886.35</v>
      </c>
      <c r="R69" s="20"/>
      <c r="T69" s="20">
        <v>498472.06</v>
      </c>
      <c r="U69" s="20"/>
      <c r="V69" s="20"/>
      <c r="X69" s="89">
        <v>354086.72</v>
      </c>
      <c r="Y69" s="89"/>
      <c r="Z69" s="89"/>
      <c r="AA69" s="89"/>
    </row>
    <row r="70" spans="2:27" ht="13.5" customHeight="1">
      <c r="C70" s="92"/>
      <c r="D70" s="92"/>
      <c r="E70" s="92"/>
      <c r="F70" s="92"/>
      <c r="G70" s="92"/>
    </row>
    <row r="71" spans="2:27" ht="13.5" customHeight="1">
      <c r="C71" s="92"/>
      <c r="D71" s="92"/>
      <c r="E71" s="92"/>
      <c r="F71" s="92"/>
      <c r="G71" s="92"/>
    </row>
    <row r="72" spans="2:27" ht="1.5" customHeight="1"/>
    <row r="73" spans="2:27" ht="13.5" customHeight="1">
      <c r="B73" s="93" t="s">
        <v>35</v>
      </c>
      <c r="C73" s="93"/>
      <c r="D73" s="93"/>
      <c r="E73" s="93"/>
      <c r="F73" s="93"/>
      <c r="G73" s="93"/>
      <c r="J73" s="18">
        <v>710775.79</v>
      </c>
      <c r="L73" s="91">
        <v>1000</v>
      </c>
      <c r="M73" s="91"/>
      <c r="O73" s="18">
        <v>711775.79</v>
      </c>
      <c r="Q73" s="21">
        <v>445227.86</v>
      </c>
      <c r="R73" s="21"/>
      <c r="T73" s="21">
        <v>445227.86</v>
      </c>
      <c r="U73" s="21"/>
      <c r="V73" s="21"/>
      <c r="X73" s="91">
        <v>266547.93</v>
      </c>
      <c r="Y73" s="91"/>
      <c r="Z73" s="91"/>
      <c r="AA73" s="91"/>
    </row>
    <row r="74" spans="2:27" ht="13.5" customHeight="1">
      <c r="B74" s="93"/>
      <c r="C74" s="93"/>
      <c r="D74" s="93"/>
      <c r="E74" s="93"/>
      <c r="F74" s="93"/>
      <c r="G74" s="93"/>
    </row>
    <row r="75" spans="2:27" ht="13.5" customHeight="1">
      <c r="B75" s="93"/>
      <c r="C75" s="93"/>
      <c r="D75" s="93"/>
      <c r="E75" s="93"/>
      <c r="F75" s="93"/>
      <c r="G75" s="93"/>
    </row>
    <row r="76" spans="2:27" ht="12.75" hidden="1" customHeight="1"/>
    <row r="77" spans="2:27">
      <c r="C77" s="92" t="s">
        <v>44</v>
      </c>
      <c r="D77" s="92"/>
      <c r="E77" s="92"/>
      <c r="F77" s="92"/>
      <c r="G77" s="92"/>
      <c r="J77" s="19">
        <v>45000</v>
      </c>
      <c r="L77" s="89">
        <v>0</v>
      </c>
      <c r="M77" s="89"/>
      <c r="O77" s="19">
        <v>45000</v>
      </c>
      <c r="Q77" s="20">
        <v>38866.79</v>
      </c>
      <c r="R77" s="20"/>
      <c r="T77" s="20">
        <v>38866.79</v>
      </c>
      <c r="U77" s="20"/>
      <c r="V77" s="20"/>
      <c r="X77" s="89">
        <v>6133.21</v>
      </c>
      <c r="Y77" s="89"/>
      <c r="Z77" s="89"/>
      <c r="AA77" s="89"/>
    </row>
    <row r="78" spans="2:27" ht="13.5" customHeight="1">
      <c r="C78" s="92"/>
      <c r="D78" s="92"/>
      <c r="E78" s="92"/>
      <c r="F78" s="92"/>
      <c r="G78" s="92"/>
    </row>
    <row r="79" spans="2:27" ht="13.5" customHeight="1">
      <c r="C79" s="92"/>
      <c r="D79" s="92"/>
      <c r="E79" s="92"/>
      <c r="F79" s="92"/>
      <c r="G79" s="92"/>
    </row>
    <row r="80" spans="2:27" ht="13.5" customHeight="1">
      <c r="C80" s="92"/>
      <c r="D80" s="92"/>
      <c r="E80" s="92"/>
      <c r="F80" s="92"/>
      <c r="G80" s="92"/>
    </row>
    <row r="81" spans="2:27" ht="12.75" hidden="1" customHeight="1"/>
    <row r="82" spans="2:27">
      <c r="C82" s="92" t="s">
        <v>37</v>
      </c>
      <c r="D82" s="92"/>
      <c r="E82" s="92"/>
      <c r="F82" s="92"/>
      <c r="G82" s="92"/>
      <c r="J82" s="19">
        <v>665775.79</v>
      </c>
      <c r="L82" s="89">
        <v>1000</v>
      </c>
      <c r="M82" s="89"/>
      <c r="O82" s="19">
        <v>666775.79</v>
      </c>
      <c r="Q82" s="20">
        <v>406361.07</v>
      </c>
      <c r="R82" s="20"/>
      <c r="T82" s="20">
        <v>406361.07</v>
      </c>
      <c r="U82" s="20"/>
      <c r="V82" s="20"/>
      <c r="X82" s="89">
        <v>260414.72</v>
      </c>
      <c r="Y82" s="89"/>
      <c r="Z82" s="89"/>
      <c r="AA82" s="89"/>
    </row>
    <row r="83" spans="2:27" ht="13.5" customHeight="1">
      <c r="C83" s="92"/>
      <c r="D83" s="92"/>
      <c r="E83" s="92"/>
      <c r="F83" s="92"/>
      <c r="G83" s="92"/>
    </row>
    <row r="84" spans="2:27" ht="15.75" customHeight="1">
      <c r="C84" s="93" t="s">
        <v>45</v>
      </c>
      <c r="D84" s="93"/>
      <c r="E84" s="93"/>
      <c r="F84" s="93"/>
      <c r="G84" s="93"/>
      <c r="H84" s="93"/>
      <c r="J84" s="22">
        <v>517361272</v>
      </c>
      <c r="L84" s="98">
        <v>65266017.509999998</v>
      </c>
      <c r="M84" s="98"/>
      <c r="O84" s="22">
        <v>582627289.50999999</v>
      </c>
      <c r="Q84" s="98">
        <v>408317743.91000003</v>
      </c>
      <c r="R84" s="98"/>
      <c r="T84" s="98">
        <v>396867073.44999999</v>
      </c>
      <c r="U84" s="98"/>
      <c r="V84" s="98"/>
      <c r="X84" s="98">
        <v>174309545.59999999</v>
      </c>
      <c r="Y84" s="98"/>
      <c r="Z84" s="98"/>
      <c r="AA84" s="98"/>
    </row>
    <row r="85" spans="2:27" ht="13.5" customHeight="1"/>
    <row r="86" spans="2:27" ht="13.5" customHeight="1">
      <c r="C86" s="94" t="s">
        <v>46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</row>
    <row r="87" spans="2:27" ht="59.25" customHeight="1"/>
    <row r="88" spans="2:27" ht="18.75" customHeight="1">
      <c r="E88" s="95" t="s">
        <v>47</v>
      </c>
      <c r="F88" s="95"/>
      <c r="G88" s="95"/>
      <c r="H88" s="95"/>
      <c r="I88" s="95"/>
      <c r="J88" s="95"/>
      <c r="K88" s="95"/>
      <c r="L88" s="95"/>
      <c r="R88" s="95" t="s">
        <v>48</v>
      </c>
      <c r="S88" s="95"/>
      <c r="T88" s="95"/>
      <c r="U88" s="95"/>
      <c r="V88" s="95"/>
      <c r="W88" s="95"/>
      <c r="X88" s="95"/>
      <c r="Y88" s="95"/>
    </row>
    <row r="89" spans="2:27" ht="17.25" customHeight="1">
      <c r="E89" s="95" t="s">
        <v>49</v>
      </c>
      <c r="F89" s="95"/>
      <c r="G89" s="95"/>
      <c r="H89" s="95"/>
      <c r="I89" s="95"/>
      <c r="J89" s="95"/>
      <c r="K89" s="95"/>
      <c r="L89" s="95"/>
      <c r="R89" s="95" t="s">
        <v>50</v>
      </c>
      <c r="S89" s="95"/>
      <c r="T89" s="95"/>
      <c r="U89" s="95"/>
      <c r="V89" s="95"/>
      <c r="W89" s="95"/>
      <c r="X89" s="95"/>
      <c r="Y89" s="95"/>
    </row>
    <row r="90" spans="2:27" ht="195" customHeight="1"/>
    <row r="91" spans="2:27" ht="21" customHeight="1"/>
    <row r="92" spans="2:27" ht="14.25" customHeight="1">
      <c r="B92" s="96" t="s">
        <v>51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X92" s="97" t="s">
        <v>52</v>
      </c>
      <c r="Y92" s="97"/>
      <c r="Z92" s="97"/>
      <c r="AA92" s="97"/>
    </row>
  </sheetData>
  <mergeCells count="101">
    <mergeCell ref="C86:V86"/>
    <mergeCell ref="E88:L88"/>
    <mergeCell ref="R88:Y88"/>
    <mergeCell ref="E89:L89"/>
    <mergeCell ref="R89:Y89"/>
    <mergeCell ref="B92:T92"/>
    <mergeCell ref="X92:AA92"/>
    <mergeCell ref="C82:G83"/>
    <mergeCell ref="L82:M82"/>
    <mergeCell ref="X82:AA82"/>
    <mergeCell ref="C84:H84"/>
    <mergeCell ref="L84:M84"/>
    <mergeCell ref="Q84:R84"/>
    <mergeCell ref="T84:V84"/>
    <mergeCell ref="X84:AA84"/>
    <mergeCell ref="B73:G75"/>
    <mergeCell ref="L73:M73"/>
    <mergeCell ref="X73:AA73"/>
    <mergeCell ref="C77:G80"/>
    <mergeCell ref="L77:M77"/>
    <mergeCell ref="X77:AA77"/>
    <mergeCell ref="C66:G67"/>
    <mergeCell ref="L66:M66"/>
    <mergeCell ref="X66:AA66"/>
    <mergeCell ref="C69:G71"/>
    <mergeCell ref="L69:M69"/>
    <mergeCell ref="X69:AA69"/>
    <mergeCell ref="C62:G62"/>
    <mergeCell ref="L62:M62"/>
    <mergeCell ref="X62:AA62"/>
    <mergeCell ref="C64:G64"/>
    <mergeCell ref="L64:M64"/>
    <mergeCell ref="X64:AA64"/>
    <mergeCell ref="B55:G55"/>
    <mergeCell ref="L55:M55"/>
    <mergeCell ref="X55:AA55"/>
    <mergeCell ref="C57:G60"/>
    <mergeCell ref="L57:M57"/>
    <mergeCell ref="X57:AA57"/>
    <mergeCell ref="C51:G51"/>
    <mergeCell ref="L51:M51"/>
    <mergeCell ref="X51:AA51"/>
    <mergeCell ref="C53:G54"/>
    <mergeCell ref="L53:M53"/>
    <mergeCell ref="X53:AA53"/>
    <mergeCell ref="C44:G44"/>
    <mergeCell ref="L44:M44"/>
    <mergeCell ref="X44:AA44"/>
    <mergeCell ref="C46:G49"/>
    <mergeCell ref="L46:M46"/>
    <mergeCell ref="X46:AA46"/>
    <mergeCell ref="C39:G39"/>
    <mergeCell ref="L39:M39"/>
    <mergeCell ref="X39:AA39"/>
    <mergeCell ref="C41:G42"/>
    <mergeCell ref="L41:M41"/>
    <mergeCell ref="X41:AA41"/>
    <mergeCell ref="C34:G35"/>
    <mergeCell ref="L34:M34"/>
    <mergeCell ref="X34:AA34"/>
    <mergeCell ref="B37:G37"/>
    <mergeCell ref="L37:M37"/>
    <mergeCell ref="X37:AA37"/>
    <mergeCell ref="C28:G28"/>
    <mergeCell ref="L28:M28"/>
    <mergeCell ref="X28:AA28"/>
    <mergeCell ref="C30:G32"/>
    <mergeCell ref="L30:M30"/>
    <mergeCell ref="X30:AA30"/>
    <mergeCell ref="C22:G23"/>
    <mergeCell ref="L22:M22"/>
    <mergeCell ref="X22:AA22"/>
    <mergeCell ref="C25:G26"/>
    <mergeCell ref="L25:M25"/>
    <mergeCell ref="X25:AA25"/>
    <mergeCell ref="C18:G18"/>
    <mergeCell ref="L18:M18"/>
    <mergeCell ref="X18:AA18"/>
    <mergeCell ref="C20:G20"/>
    <mergeCell ref="L20:M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</mergeCells>
  <pageMargins left="0.70000000000000007" right="0.70000000000000007" top="1.0456692913385832" bottom="1.0456692913385832" header="0.75000000000000011" footer="0.75000000000000011"/>
  <pageSetup paperSize="0" fitToWidth="0" fitToHeight="0" pageOrder="overThenDown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opLeftCell="A37" workbookViewId="0">
      <selection activeCell="J16" sqref="J16"/>
    </sheetView>
  </sheetViews>
  <sheetFormatPr baseColWidth="10" defaultRowHeight="12.75" customHeight="1"/>
  <cols>
    <col min="1" max="1" width="1.25" customWidth="1"/>
    <col min="2" max="2" width="1.75" customWidth="1"/>
    <col min="3" max="3" width="36.625" customWidth="1"/>
    <col min="4" max="4" width="4.875" customWidth="1"/>
    <col min="5" max="5" width="1.75" customWidth="1"/>
    <col min="6" max="6" width="2" customWidth="1"/>
    <col min="7" max="7" width="1.375" customWidth="1"/>
    <col min="8" max="8" width="3" customWidth="1"/>
    <col min="9" max="9" width="1.25" customWidth="1"/>
    <col min="10" max="10" width="16.125" customWidth="1"/>
    <col min="11" max="11" width="0.875" customWidth="1"/>
    <col min="12" max="12" width="15.875" customWidth="1"/>
    <col min="13" max="13" width="6" customWidth="1"/>
    <col min="14" max="14" width="0.875" customWidth="1"/>
    <col min="15" max="15" width="13.875" customWidth="1"/>
    <col min="16" max="16" width="1" customWidth="1"/>
    <col min="17" max="17" width="3.75" customWidth="1"/>
    <col min="18" max="18" width="11" customWidth="1"/>
    <col min="19" max="19" width="0.875" customWidth="1"/>
    <col min="20" max="20" width="7.125" customWidth="1"/>
    <col min="21" max="21" width="0.875" customWidth="1"/>
    <col min="22" max="22" width="5.875" customWidth="1"/>
    <col min="23" max="23" width="0.875" customWidth="1"/>
    <col min="24" max="24" width="2.25" customWidth="1"/>
    <col min="25" max="25" width="7.125" customWidth="1"/>
    <col min="26" max="26" width="5.5" customWidth="1"/>
    <col min="27" max="27" width="1.875" customWidth="1"/>
    <col min="28" max="28" width="0.875" customWidth="1"/>
    <col min="29" max="256" width="6.375" customWidth="1"/>
    <col min="257" max="257" width="11" customWidth="1"/>
  </cols>
  <sheetData>
    <row r="1" spans="1:28" ht="2.25" customHeight="1"/>
    <row r="2" spans="1:28" ht="18.75" customHeight="1">
      <c r="F2" s="84" t="s">
        <v>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8" ht="15" customHeight="1">
      <c r="G3" s="85" t="s">
        <v>53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8" ht="15" customHeight="1"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8" ht="15" customHeight="1"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8" ht="16.5" customHeight="1"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8" ht="18" customHeight="1"/>
    <row r="8" spans="1:28" ht="0.75" customHeight="1"/>
    <row r="9" spans="1:28" ht="19.5" customHeight="1">
      <c r="J9" s="86" t="s">
        <v>39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8" ht="11.25" customHeight="1">
      <c r="L10" s="87" t="s">
        <v>40</v>
      </c>
      <c r="M10" s="87"/>
      <c r="X10" s="87" t="s">
        <v>9</v>
      </c>
      <c r="Y10" s="87"/>
      <c r="Z10" s="87"/>
      <c r="AA10" s="87"/>
      <c r="AB10" s="87"/>
    </row>
    <row r="11" spans="1:28" ht="5.25" customHeight="1">
      <c r="A11" s="86" t="s">
        <v>2</v>
      </c>
      <c r="B11" s="86"/>
      <c r="C11" s="86"/>
      <c r="D11" s="86"/>
      <c r="E11" s="86"/>
      <c r="F11" s="86"/>
      <c r="G11" s="86"/>
      <c r="H11" s="86"/>
      <c r="I11" s="86"/>
      <c r="J11" s="87" t="s">
        <v>4</v>
      </c>
      <c r="L11" s="87"/>
      <c r="M11" s="87"/>
      <c r="O11" s="87" t="s">
        <v>6</v>
      </c>
      <c r="P11" s="87"/>
      <c r="Q11" s="87" t="s">
        <v>7</v>
      </c>
      <c r="R11" s="87"/>
      <c r="S11" s="87"/>
      <c r="T11" s="87" t="s">
        <v>8</v>
      </c>
      <c r="U11" s="87"/>
      <c r="V11" s="87"/>
      <c r="W11" s="87"/>
      <c r="X11" s="87"/>
      <c r="Y11" s="87"/>
      <c r="Z11" s="87"/>
      <c r="AA11" s="87"/>
      <c r="AB11" s="87"/>
    </row>
    <row r="12" spans="1:28" ht="14.25" customHeight="1">
      <c r="A12" s="86"/>
      <c r="B12" s="86"/>
      <c r="C12" s="86"/>
      <c r="D12" s="86"/>
      <c r="E12" s="86"/>
      <c r="F12" s="86"/>
      <c r="G12" s="86"/>
      <c r="H12" s="86"/>
      <c r="I12" s="86"/>
      <c r="J12" s="87"/>
      <c r="L12" s="87"/>
      <c r="M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8" ht="9" customHeight="1">
      <c r="L13" s="87"/>
      <c r="M13" s="87"/>
    </row>
    <row r="14" spans="1:28" ht="15.75" customHeight="1">
      <c r="J14" s="17" t="s">
        <v>10</v>
      </c>
      <c r="L14" s="87" t="s">
        <v>11</v>
      </c>
      <c r="M14" s="87"/>
      <c r="O14" s="87" t="s">
        <v>41</v>
      </c>
      <c r="P14" s="87"/>
      <c r="Q14" s="87" t="s">
        <v>12</v>
      </c>
      <c r="R14" s="87"/>
      <c r="T14" s="87" t="s">
        <v>42</v>
      </c>
      <c r="U14" s="87"/>
      <c r="V14" s="87"/>
      <c r="W14" s="87"/>
      <c r="X14" s="87" t="s">
        <v>43</v>
      </c>
      <c r="Y14" s="87"/>
      <c r="Z14" s="87"/>
      <c r="AA14" s="87"/>
      <c r="AB14" s="87"/>
    </row>
    <row r="15" spans="1:28" ht="1.5" customHeight="1"/>
    <row r="16" spans="1:28" ht="15" customHeight="1">
      <c r="B16" s="90" t="s">
        <v>14</v>
      </c>
      <c r="C16" s="90"/>
      <c r="D16" s="90"/>
      <c r="E16" s="90"/>
      <c r="F16" s="90"/>
      <c r="G16" s="90"/>
      <c r="J16" s="18">
        <v>397577602.85000002</v>
      </c>
      <c r="L16" s="91">
        <v>42156357.390000001</v>
      </c>
      <c r="M16" s="91"/>
      <c r="O16" s="18">
        <v>439733960.24000001</v>
      </c>
      <c r="Q16" s="91">
        <v>304914327.64999998</v>
      </c>
      <c r="R16" s="91"/>
      <c r="T16" s="91">
        <v>294512734.20999998</v>
      </c>
      <c r="U16" s="91"/>
      <c r="V16" s="91"/>
      <c r="X16" s="91">
        <v>134819632.59</v>
      </c>
      <c r="Y16" s="91"/>
      <c r="Z16" s="91"/>
      <c r="AA16" s="91"/>
    </row>
    <row r="17" spans="3:27" ht="0.75" customHeight="1"/>
    <row r="18" spans="3:27" ht="15" customHeight="1">
      <c r="C18" s="88" t="s">
        <v>15</v>
      </c>
      <c r="D18" s="88"/>
      <c r="E18" s="88"/>
      <c r="F18" s="88"/>
      <c r="G18" s="88"/>
      <c r="J18" s="19">
        <v>12142619.23</v>
      </c>
      <c r="L18" s="20">
        <v>458284.27</v>
      </c>
      <c r="M18" s="20"/>
      <c r="O18" s="19">
        <v>12600903.5</v>
      </c>
      <c r="Q18" s="89">
        <v>9459010.4700000007</v>
      </c>
      <c r="R18" s="89"/>
      <c r="T18" s="89">
        <v>9383180.8499999996</v>
      </c>
      <c r="U18" s="89"/>
      <c r="V18" s="89"/>
      <c r="X18" s="89">
        <v>3141893.03</v>
      </c>
      <c r="Y18" s="89"/>
      <c r="Z18" s="89"/>
      <c r="AA18" s="89"/>
    </row>
    <row r="19" spans="3:27" ht="0.75" customHeight="1"/>
    <row r="20" spans="3:27" ht="15" customHeight="1">
      <c r="C20" s="88" t="s">
        <v>16</v>
      </c>
      <c r="D20" s="88"/>
      <c r="E20" s="88"/>
      <c r="F20" s="88"/>
      <c r="G20" s="88"/>
      <c r="J20" s="19">
        <v>6733568.8700000001</v>
      </c>
      <c r="L20" s="20">
        <v>-52056.82</v>
      </c>
      <c r="M20" s="20"/>
      <c r="O20" s="19">
        <v>6681512.0499999998</v>
      </c>
      <c r="Q20" s="89">
        <v>4235740.71</v>
      </c>
      <c r="R20" s="89"/>
      <c r="T20" s="89">
        <v>4235740.71</v>
      </c>
      <c r="U20" s="89"/>
      <c r="V20" s="89"/>
      <c r="X20" s="89">
        <v>2445771.34</v>
      </c>
      <c r="Y20" s="89"/>
      <c r="Z20" s="89"/>
      <c r="AA20" s="89"/>
    </row>
    <row r="21" spans="3:27" ht="0.75" customHeight="1"/>
    <row r="22" spans="3:27" ht="12.75" customHeight="1">
      <c r="C22" s="92" t="s">
        <v>17</v>
      </c>
      <c r="D22" s="92"/>
      <c r="E22" s="92"/>
      <c r="F22" s="92"/>
      <c r="G22" s="92"/>
      <c r="J22" s="19">
        <v>127704499.3</v>
      </c>
      <c r="L22" s="20">
        <v>1407109.02</v>
      </c>
      <c r="M22" s="20"/>
      <c r="O22" s="19">
        <v>129111608.31999999</v>
      </c>
      <c r="Q22" s="89">
        <v>81778963.870000005</v>
      </c>
      <c r="R22" s="89"/>
      <c r="T22" s="89">
        <v>81755973.549999997</v>
      </c>
      <c r="U22" s="89"/>
      <c r="V22" s="89"/>
      <c r="X22" s="89">
        <v>47332644.450000003</v>
      </c>
      <c r="Y22" s="89"/>
      <c r="Z22" s="89"/>
      <c r="AA22" s="89"/>
    </row>
    <row r="23" spans="3:27" ht="13.5" customHeight="1">
      <c r="C23" s="92"/>
      <c r="D23" s="92"/>
      <c r="E23" s="92"/>
      <c r="F23" s="92"/>
      <c r="G23" s="92"/>
    </row>
    <row r="24" spans="3:27" ht="12.75" hidden="1" customHeight="1"/>
    <row r="25" spans="3:27" ht="12.75" customHeight="1">
      <c r="C25" s="92" t="s">
        <v>18</v>
      </c>
      <c r="D25" s="92"/>
      <c r="E25" s="92"/>
      <c r="F25" s="92"/>
      <c r="G25" s="92"/>
      <c r="J25" s="19">
        <v>114087887.43000001</v>
      </c>
      <c r="L25" s="20">
        <v>33218807.460000001</v>
      </c>
      <c r="M25" s="20"/>
      <c r="O25" s="19">
        <v>147306694.88999999</v>
      </c>
      <c r="Q25" s="89">
        <v>110816335.43000001</v>
      </c>
      <c r="R25" s="89"/>
      <c r="T25" s="89">
        <v>102261388.62</v>
      </c>
      <c r="U25" s="89"/>
      <c r="V25" s="89"/>
      <c r="X25" s="89">
        <v>36490359.460000001</v>
      </c>
      <c r="Y25" s="89"/>
      <c r="Z25" s="89"/>
      <c r="AA25" s="89"/>
    </row>
    <row r="26" spans="3:27" ht="13.5" customHeight="1">
      <c r="C26" s="92"/>
      <c r="D26" s="92"/>
      <c r="E26" s="92"/>
      <c r="F26" s="92"/>
      <c r="G26" s="92"/>
    </row>
    <row r="27" spans="3:27" ht="12.75" hidden="1" customHeight="1"/>
    <row r="28" spans="3:27" ht="15" customHeight="1">
      <c r="C28" s="88" t="s">
        <v>19</v>
      </c>
      <c r="D28" s="88"/>
      <c r="E28" s="88"/>
      <c r="F28" s="88"/>
      <c r="G28" s="88"/>
      <c r="J28" s="19">
        <v>170925.42</v>
      </c>
      <c r="L28" s="20">
        <v>-5513.97</v>
      </c>
      <c r="M28" s="20"/>
      <c r="O28" s="19">
        <v>165411.45000000001</v>
      </c>
      <c r="Q28" s="89">
        <v>107083.68</v>
      </c>
      <c r="R28" s="89"/>
      <c r="T28" s="89">
        <v>107083.68</v>
      </c>
      <c r="U28" s="89"/>
      <c r="V28" s="89"/>
      <c r="X28" s="89">
        <v>58327.77</v>
      </c>
      <c r="Y28" s="89"/>
      <c r="Z28" s="89"/>
      <c r="AA28" s="89"/>
    </row>
    <row r="29" spans="3:27" ht="0.75" customHeight="1"/>
    <row r="30" spans="3:27" ht="12.75" customHeight="1">
      <c r="C30" s="92" t="s">
        <v>20</v>
      </c>
      <c r="D30" s="92"/>
      <c r="E30" s="92"/>
      <c r="F30" s="92"/>
      <c r="G30" s="92"/>
      <c r="J30" s="19">
        <v>37532386.310000002</v>
      </c>
      <c r="L30" s="20">
        <v>-37872.28</v>
      </c>
      <c r="M30" s="20"/>
      <c r="O30" s="19">
        <v>37494514.030000001</v>
      </c>
      <c r="Q30" s="89">
        <v>23921780.300000001</v>
      </c>
      <c r="R30" s="89"/>
      <c r="T30" s="89">
        <v>23919280.300000001</v>
      </c>
      <c r="U30" s="89"/>
      <c r="V30" s="89"/>
      <c r="X30" s="89">
        <v>13572733.73</v>
      </c>
      <c r="Y30" s="89"/>
      <c r="Z30" s="89"/>
      <c r="AA30" s="89"/>
    </row>
    <row r="31" spans="3:27" ht="13.5" customHeight="1">
      <c r="C31" s="92"/>
      <c r="D31" s="92"/>
      <c r="E31" s="92"/>
      <c r="F31" s="92"/>
      <c r="G31" s="92"/>
    </row>
    <row r="32" spans="3:27" ht="13.5" customHeight="1">
      <c r="C32" s="92"/>
      <c r="D32" s="92"/>
      <c r="E32" s="92"/>
      <c r="F32" s="92"/>
      <c r="G32" s="92"/>
    </row>
    <row r="33" spans="2:27" ht="12.75" hidden="1" customHeight="1"/>
    <row r="34" spans="2:27" ht="12.75" customHeight="1">
      <c r="C34" s="92" t="s">
        <v>21</v>
      </c>
      <c r="D34" s="92"/>
      <c r="E34" s="92"/>
      <c r="F34" s="92"/>
      <c r="G34" s="92"/>
      <c r="J34" s="19">
        <v>99205716.290000007</v>
      </c>
      <c r="L34" s="20">
        <v>7167599.71</v>
      </c>
      <c r="M34" s="20"/>
      <c r="O34" s="19">
        <v>106373316</v>
      </c>
      <c r="Q34" s="89">
        <v>74595413.189999998</v>
      </c>
      <c r="R34" s="89"/>
      <c r="T34" s="89">
        <v>72850086.5</v>
      </c>
      <c r="U34" s="89"/>
      <c r="V34" s="89"/>
      <c r="X34" s="89">
        <v>31777902.809999999</v>
      </c>
      <c r="Y34" s="89"/>
      <c r="Z34" s="89"/>
      <c r="AA34" s="89"/>
    </row>
    <row r="35" spans="2:27" ht="13.5" customHeight="1">
      <c r="C35" s="92"/>
      <c r="D35" s="92"/>
      <c r="E35" s="92"/>
      <c r="F35" s="92"/>
      <c r="G35" s="92"/>
    </row>
    <row r="36" spans="2:27" ht="1.5" customHeight="1"/>
    <row r="37" spans="2:27" ht="15" customHeight="1">
      <c r="B37" s="90" t="s">
        <v>22</v>
      </c>
      <c r="C37" s="90"/>
      <c r="D37" s="90"/>
      <c r="E37" s="90"/>
      <c r="F37" s="90"/>
      <c r="G37" s="90"/>
      <c r="J37" s="18">
        <v>109231480.97</v>
      </c>
      <c r="L37" s="21">
        <v>21085911.73</v>
      </c>
      <c r="M37" s="21"/>
      <c r="O37" s="18">
        <v>130317392.7</v>
      </c>
      <c r="Q37" s="91">
        <v>96214155.530000001</v>
      </c>
      <c r="R37" s="91"/>
      <c r="T37" s="91">
        <v>95217109.790000007</v>
      </c>
      <c r="U37" s="91"/>
      <c r="V37" s="91"/>
      <c r="X37" s="91">
        <v>34103237.170000002</v>
      </c>
      <c r="Y37" s="91"/>
      <c r="Z37" s="91"/>
      <c r="AA37" s="91"/>
    </row>
    <row r="38" spans="2:27" ht="0.75" customHeight="1"/>
    <row r="39" spans="2:27" ht="15" customHeight="1">
      <c r="C39" s="88" t="s">
        <v>23</v>
      </c>
      <c r="D39" s="88"/>
      <c r="E39" s="88"/>
      <c r="F39" s="88"/>
      <c r="G39" s="88"/>
      <c r="J39" s="19">
        <v>566467.36</v>
      </c>
      <c r="L39" s="20">
        <v>-10568.89</v>
      </c>
      <c r="M39" s="20"/>
      <c r="O39" s="19">
        <v>555898.47</v>
      </c>
      <c r="Q39" s="89">
        <v>292532.63</v>
      </c>
      <c r="R39" s="89"/>
      <c r="T39" s="89">
        <v>292532.63</v>
      </c>
      <c r="U39" s="89"/>
      <c r="V39" s="89"/>
      <c r="X39" s="89">
        <v>263365.84000000003</v>
      </c>
      <c r="Y39" s="89"/>
      <c r="Z39" s="89"/>
      <c r="AA39" s="89"/>
    </row>
    <row r="40" spans="2:27" ht="0.75" customHeight="1"/>
    <row r="41" spans="2:27" ht="12.75" customHeight="1">
      <c r="C41" s="92" t="s">
        <v>24</v>
      </c>
      <c r="D41" s="92"/>
      <c r="E41" s="92"/>
      <c r="F41" s="92"/>
      <c r="G41" s="92"/>
      <c r="J41" s="19">
        <v>86166104.969999999</v>
      </c>
      <c r="L41" s="23">
        <v>16992357.100000001</v>
      </c>
      <c r="M41" s="20"/>
      <c r="O41" s="19">
        <v>103158462.06999999</v>
      </c>
      <c r="Q41" s="89">
        <v>76606266.459999993</v>
      </c>
      <c r="R41" s="89"/>
      <c r="T41" s="89">
        <v>75905715.400000006</v>
      </c>
      <c r="U41" s="89"/>
      <c r="V41" s="89"/>
      <c r="X41" s="89">
        <v>26552195.609999999</v>
      </c>
      <c r="Y41" s="89"/>
      <c r="Z41" s="89"/>
      <c r="AA41" s="89"/>
    </row>
    <row r="42" spans="2:27" ht="13.5" customHeight="1">
      <c r="C42" s="92"/>
      <c r="D42" s="92"/>
      <c r="E42" s="92"/>
      <c r="F42" s="92"/>
      <c r="G42" s="92"/>
      <c r="L42" s="24"/>
    </row>
    <row r="43" spans="2:27" ht="12.75" hidden="1" customHeight="1">
      <c r="L43" s="24"/>
    </row>
    <row r="44" spans="2:27" ht="15" customHeight="1">
      <c r="C44" s="88" t="s">
        <v>25</v>
      </c>
      <c r="D44" s="88"/>
      <c r="E44" s="88"/>
      <c r="F44" s="88"/>
      <c r="G44" s="88"/>
      <c r="J44" s="19">
        <v>7275486.2000000002</v>
      </c>
      <c r="L44" s="23">
        <v>2614680.3199999998</v>
      </c>
      <c r="M44" s="20"/>
      <c r="O44" s="19">
        <v>9890166.5199999996</v>
      </c>
      <c r="Q44" s="89">
        <v>6859180.3499999996</v>
      </c>
      <c r="R44" s="89"/>
      <c r="T44" s="89">
        <v>6853450.5</v>
      </c>
      <c r="U44" s="89"/>
      <c r="V44" s="89"/>
      <c r="X44" s="89">
        <v>3030986.17</v>
      </c>
      <c r="Y44" s="89"/>
      <c r="Z44" s="89"/>
      <c r="AA44" s="89"/>
    </row>
    <row r="45" spans="2:27" ht="0.75" customHeight="1">
      <c r="L45" s="24"/>
    </row>
    <row r="46" spans="2:27" ht="12.75" customHeight="1">
      <c r="C46" s="92" t="s">
        <v>26</v>
      </c>
      <c r="D46" s="92"/>
      <c r="E46" s="92"/>
      <c r="F46" s="92"/>
      <c r="G46" s="92"/>
      <c r="J46" s="19">
        <v>5630575.9100000001</v>
      </c>
      <c r="L46" s="23">
        <v>-2534.3000000000002</v>
      </c>
      <c r="M46" s="20"/>
      <c r="O46" s="19">
        <v>5628041.6100000003</v>
      </c>
      <c r="Q46" s="89">
        <v>4041825.37</v>
      </c>
      <c r="R46" s="89"/>
      <c r="T46" s="89">
        <v>4041060.54</v>
      </c>
      <c r="U46" s="89"/>
      <c r="V46" s="89"/>
      <c r="X46" s="89">
        <v>1586216.24</v>
      </c>
      <c r="Y46" s="89"/>
      <c r="Z46" s="89"/>
      <c r="AA46" s="89"/>
    </row>
    <row r="47" spans="2:27" ht="13.5" customHeight="1">
      <c r="C47" s="92"/>
      <c r="D47" s="92"/>
      <c r="E47" s="92"/>
      <c r="F47" s="92"/>
      <c r="G47" s="92"/>
      <c r="L47" s="24"/>
    </row>
    <row r="48" spans="2:27" ht="13.5" customHeight="1">
      <c r="C48" s="92"/>
      <c r="D48" s="92"/>
      <c r="E48" s="92"/>
      <c r="F48" s="92"/>
      <c r="G48" s="92"/>
      <c r="L48" s="24"/>
    </row>
    <row r="49" spans="2:27" ht="13.5" customHeight="1">
      <c r="C49" s="92"/>
      <c r="D49" s="92"/>
      <c r="E49" s="92"/>
      <c r="F49" s="92"/>
      <c r="G49" s="92"/>
      <c r="L49" s="24"/>
    </row>
    <row r="50" spans="2:27" ht="12.75" hidden="1" customHeight="1">
      <c r="L50" s="24"/>
    </row>
    <row r="51" spans="2:27" ht="15" customHeight="1">
      <c r="C51" s="88" t="s">
        <v>27</v>
      </c>
      <c r="D51" s="88"/>
      <c r="E51" s="88"/>
      <c r="F51" s="88"/>
      <c r="G51" s="88"/>
      <c r="J51" s="19">
        <v>3875135.85</v>
      </c>
      <c r="L51" s="23">
        <v>3500</v>
      </c>
      <c r="M51" s="20"/>
      <c r="O51" s="19">
        <v>3878635.85</v>
      </c>
      <c r="Q51" s="89">
        <v>2754617.49</v>
      </c>
      <c r="R51" s="89"/>
      <c r="T51" s="89">
        <v>2764617.49</v>
      </c>
      <c r="U51" s="89"/>
      <c r="V51" s="89"/>
      <c r="X51" s="89">
        <v>1124018.3600000001</v>
      </c>
      <c r="Y51" s="89"/>
      <c r="Z51" s="89"/>
      <c r="AA51" s="89"/>
    </row>
    <row r="52" spans="2:27" ht="0.75" customHeight="1">
      <c r="L52" s="24"/>
    </row>
    <row r="53" spans="2:27" ht="12.75" customHeight="1">
      <c r="C53" s="92" t="s">
        <v>28</v>
      </c>
      <c r="D53" s="92"/>
      <c r="E53" s="92"/>
      <c r="F53" s="92"/>
      <c r="G53" s="92"/>
      <c r="J53" s="19">
        <v>5717710.6799999997</v>
      </c>
      <c r="L53" s="23">
        <v>1488477.5</v>
      </c>
      <c r="M53" s="20"/>
      <c r="O53" s="19">
        <v>7206188.1799999997</v>
      </c>
      <c r="Q53" s="89">
        <v>5659733.2300000004</v>
      </c>
      <c r="R53" s="89"/>
      <c r="T53" s="89">
        <v>5359733.2300000004</v>
      </c>
      <c r="U53" s="89"/>
      <c r="V53" s="89"/>
      <c r="X53" s="89">
        <v>1546454.95</v>
      </c>
      <c r="Y53" s="89"/>
      <c r="Z53" s="89"/>
      <c r="AA53" s="89"/>
    </row>
    <row r="54" spans="2:27" ht="13.5" customHeight="1">
      <c r="C54" s="92"/>
      <c r="D54" s="92"/>
      <c r="E54" s="92"/>
      <c r="F54" s="92"/>
      <c r="G54" s="92"/>
      <c r="L54" s="24"/>
    </row>
    <row r="55" spans="2:27" ht="15" customHeight="1">
      <c r="B55" s="90" t="s">
        <v>29</v>
      </c>
      <c r="C55" s="90"/>
      <c r="D55" s="90"/>
      <c r="E55" s="90"/>
      <c r="F55" s="90"/>
      <c r="G55" s="90"/>
      <c r="J55" s="18">
        <v>9841412.3900000006</v>
      </c>
      <c r="L55" s="25">
        <v>-176251.61</v>
      </c>
      <c r="M55" s="21"/>
      <c r="O55" s="18">
        <v>9665160.7799999993</v>
      </c>
      <c r="Q55" s="91">
        <v>5781627.5800000001</v>
      </c>
      <c r="R55" s="91"/>
      <c r="T55" s="91">
        <v>5769010.5899999999</v>
      </c>
      <c r="U55" s="91"/>
      <c r="V55" s="91"/>
      <c r="X55" s="91">
        <v>3883533.2</v>
      </c>
      <c r="Y55" s="91"/>
      <c r="Z55" s="91"/>
      <c r="AA55" s="91"/>
    </row>
    <row r="56" spans="2:27" ht="0.75" customHeight="1">
      <c r="L56" s="24"/>
    </row>
    <row r="57" spans="2:27" ht="12.75" customHeight="1">
      <c r="C57" s="92" t="s">
        <v>30</v>
      </c>
      <c r="D57" s="92"/>
      <c r="E57" s="92"/>
      <c r="F57" s="92"/>
      <c r="G57" s="92"/>
      <c r="J57" s="19">
        <v>4342993.4800000004</v>
      </c>
      <c r="L57" s="23">
        <v>-44400</v>
      </c>
      <c r="M57" s="20"/>
      <c r="O57" s="19">
        <v>4298593.4800000004</v>
      </c>
      <c r="Q57" s="89">
        <v>2539536.71</v>
      </c>
      <c r="R57" s="89"/>
      <c r="T57" s="89">
        <v>2530622.9900000002</v>
      </c>
      <c r="U57" s="89"/>
      <c r="V57" s="89"/>
      <c r="X57" s="89">
        <v>1759056.77</v>
      </c>
      <c r="Y57" s="89"/>
      <c r="Z57" s="89"/>
      <c r="AA57" s="89"/>
    </row>
    <row r="58" spans="2:27" ht="13.5" customHeight="1">
      <c r="C58" s="92"/>
      <c r="D58" s="92"/>
      <c r="E58" s="92"/>
      <c r="F58" s="92"/>
      <c r="G58" s="92"/>
      <c r="L58" s="24"/>
    </row>
    <row r="59" spans="2:27" ht="13.5" customHeight="1">
      <c r="C59" s="92"/>
      <c r="D59" s="92"/>
      <c r="E59" s="92"/>
      <c r="F59" s="92"/>
      <c r="G59" s="92"/>
      <c r="L59" s="24"/>
    </row>
    <row r="60" spans="2:27" ht="13.5" customHeight="1">
      <c r="C60" s="92"/>
      <c r="D60" s="92"/>
      <c r="E60" s="92"/>
      <c r="F60" s="92"/>
      <c r="G60" s="92"/>
      <c r="L60" s="24"/>
    </row>
    <row r="61" spans="2:27" ht="12.75" hidden="1" customHeight="1">
      <c r="L61" s="24"/>
    </row>
    <row r="62" spans="2:27" ht="15" customHeight="1">
      <c r="C62" s="88" t="s">
        <v>31</v>
      </c>
      <c r="D62" s="88"/>
      <c r="E62" s="88"/>
      <c r="F62" s="88"/>
      <c r="G62" s="88"/>
      <c r="J62" s="19">
        <v>2149759.9700000002</v>
      </c>
      <c r="L62" s="23">
        <v>0</v>
      </c>
      <c r="M62" s="20"/>
      <c r="O62" s="19">
        <v>2149759.9700000002</v>
      </c>
      <c r="Q62" s="89">
        <v>1219639.2</v>
      </c>
      <c r="R62" s="89"/>
      <c r="T62" s="89">
        <v>1219639.2</v>
      </c>
      <c r="U62" s="89"/>
      <c r="V62" s="89"/>
      <c r="X62" s="89">
        <v>930120.77</v>
      </c>
      <c r="Y62" s="89"/>
      <c r="Z62" s="89"/>
      <c r="AA62" s="89"/>
    </row>
    <row r="63" spans="2:27" ht="0.75" customHeight="1">
      <c r="L63" s="24"/>
    </row>
    <row r="64" spans="2:27" ht="15" customHeight="1">
      <c r="C64" s="88" t="s">
        <v>32</v>
      </c>
      <c r="D64" s="88"/>
      <c r="E64" s="88"/>
      <c r="F64" s="88"/>
      <c r="G64" s="88"/>
      <c r="J64" s="19">
        <v>1350159.49</v>
      </c>
      <c r="L64" s="23">
        <v>0</v>
      </c>
      <c r="M64" s="20"/>
      <c r="O64" s="19">
        <v>1350159.49</v>
      </c>
      <c r="Q64" s="89">
        <v>939706.33</v>
      </c>
      <c r="R64" s="89"/>
      <c r="T64" s="89">
        <v>939706.33</v>
      </c>
      <c r="U64" s="89"/>
      <c r="V64" s="89"/>
      <c r="X64" s="89">
        <v>410453.16</v>
      </c>
      <c r="Y64" s="89"/>
      <c r="Z64" s="89"/>
      <c r="AA64" s="89"/>
    </row>
    <row r="65" spans="2:27" ht="0.75" customHeight="1">
      <c r="L65" s="24"/>
    </row>
    <row r="66" spans="2:27" ht="12.75" customHeight="1">
      <c r="C66" s="92" t="s">
        <v>33</v>
      </c>
      <c r="D66" s="92"/>
      <c r="E66" s="92"/>
      <c r="F66" s="92"/>
      <c r="G66" s="92"/>
      <c r="J66" s="19">
        <v>1008674.77</v>
      </c>
      <c r="L66" s="23">
        <v>-30000</v>
      </c>
      <c r="M66" s="20"/>
      <c r="O66" s="19">
        <v>978674.77</v>
      </c>
      <c r="Q66" s="89">
        <v>584273.28</v>
      </c>
      <c r="R66" s="89"/>
      <c r="T66" s="89">
        <v>580570.01</v>
      </c>
      <c r="U66" s="89"/>
      <c r="V66" s="89"/>
      <c r="X66" s="89">
        <v>394401.49</v>
      </c>
      <c r="Y66" s="89"/>
      <c r="Z66" s="89"/>
      <c r="AA66" s="89"/>
    </row>
    <row r="67" spans="2:27" ht="13.5" customHeight="1">
      <c r="C67" s="92"/>
      <c r="D67" s="92"/>
      <c r="E67" s="92"/>
      <c r="F67" s="92"/>
      <c r="G67" s="92"/>
      <c r="L67" s="24"/>
    </row>
    <row r="68" spans="2:27" ht="12.75" hidden="1" customHeight="1">
      <c r="L68" s="24"/>
    </row>
    <row r="69" spans="2:27" ht="12.75" customHeight="1">
      <c r="C69" s="92" t="s">
        <v>34</v>
      </c>
      <c r="D69" s="92"/>
      <c r="E69" s="92"/>
      <c r="F69" s="92"/>
      <c r="G69" s="92"/>
      <c r="J69" s="19">
        <v>989824.68</v>
      </c>
      <c r="L69" s="23">
        <v>-101851.61</v>
      </c>
      <c r="M69" s="20"/>
      <c r="O69" s="19">
        <v>887973.07</v>
      </c>
      <c r="Q69" s="89">
        <v>498472.06</v>
      </c>
      <c r="R69" s="89"/>
      <c r="T69" s="89">
        <v>498472.06</v>
      </c>
      <c r="U69" s="89"/>
      <c r="V69" s="89"/>
      <c r="X69" s="89">
        <v>389501.01</v>
      </c>
      <c r="Y69" s="89"/>
      <c r="Z69" s="89"/>
      <c r="AA69" s="89"/>
    </row>
    <row r="70" spans="2:27" ht="13.5" customHeight="1">
      <c r="C70" s="92"/>
      <c r="D70" s="92"/>
      <c r="E70" s="92"/>
      <c r="F70" s="92"/>
      <c r="G70" s="92"/>
      <c r="L70" s="24"/>
    </row>
    <row r="71" spans="2:27" ht="13.5" customHeight="1">
      <c r="C71" s="92"/>
      <c r="D71" s="92"/>
      <c r="E71" s="92"/>
      <c r="F71" s="92"/>
      <c r="G71" s="92"/>
      <c r="L71" s="24"/>
    </row>
    <row r="72" spans="2:27" ht="1.5" customHeight="1">
      <c r="L72" s="24"/>
    </row>
    <row r="73" spans="2:27" ht="13.5" customHeight="1">
      <c r="B73" s="93" t="s">
        <v>35</v>
      </c>
      <c r="C73" s="93"/>
      <c r="D73" s="93"/>
      <c r="E73" s="93"/>
      <c r="F73" s="93"/>
      <c r="G73" s="93"/>
      <c r="J73" s="18">
        <v>710775.79</v>
      </c>
      <c r="L73" s="25">
        <v>0</v>
      </c>
      <c r="M73" s="21"/>
      <c r="O73" s="18">
        <v>710775.79</v>
      </c>
      <c r="Q73" s="91">
        <v>445227.86</v>
      </c>
      <c r="R73" s="91"/>
      <c r="T73" s="91">
        <v>445227.86</v>
      </c>
      <c r="U73" s="91"/>
      <c r="V73" s="91"/>
      <c r="X73" s="91">
        <v>265547.93</v>
      </c>
      <c r="Y73" s="91"/>
      <c r="Z73" s="91"/>
      <c r="AA73" s="91"/>
    </row>
    <row r="74" spans="2:27" ht="13.5" customHeight="1">
      <c r="B74" s="93"/>
      <c r="C74" s="93"/>
      <c r="D74" s="93"/>
      <c r="E74" s="93"/>
      <c r="F74" s="93"/>
      <c r="G74" s="93"/>
      <c r="L74" s="24"/>
    </row>
    <row r="75" spans="2:27" ht="13.5" customHeight="1">
      <c r="B75" s="93"/>
      <c r="C75" s="93"/>
      <c r="D75" s="93"/>
      <c r="E75" s="93"/>
      <c r="F75" s="93"/>
      <c r="G75" s="93"/>
      <c r="L75" s="24"/>
    </row>
    <row r="76" spans="2:27" ht="12.75" hidden="1" customHeight="1">
      <c r="L76" s="24"/>
    </row>
    <row r="77" spans="2:27" ht="12.75" customHeight="1">
      <c r="C77" s="92" t="s">
        <v>44</v>
      </c>
      <c r="D77" s="92"/>
      <c r="E77" s="92"/>
      <c r="F77" s="92"/>
      <c r="G77" s="92"/>
      <c r="J77" s="19">
        <v>45000</v>
      </c>
      <c r="L77" s="23">
        <v>0</v>
      </c>
      <c r="M77" s="20"/>
      <c r="O77" s="19">
        <v>45000</v>
      </c>
      <c r="Q77" s="89">
        <v>38866.79</v>
      </c>
      <c r="R77" s="89"/>
      <c r="T77" s="89">
        <v>38866.79</v>
      </c>
      <c r="U77" s="89"/>
      <c r="V77" s="89"/>
      <c r="X77" s="89">
        <v>6133.21</v>
      </c>
      <c r="Y77" s="89"/>
      <c r="Z77" s="89"/>
      <c r="AA77" s="89"/>
    </row>
    <row r="78" spans="2:27" ht="13.5" customHeight="1">
      <c r="C78" s="92"/>
      <c r="D78" s="92"/>
      <c r="E78" s="92"/>
      <c r="F78" s="92"/>
      <c r="G78" s="92"/>
      <c r="L78" s="24"/>
    </row>
    <row r="79" spans="2:27" ht="13.5" customHeight="1">
      <c r="C79" s="92"/>
      <c r="D79" s="92"/>
      <c r="E79" s="92"/>
      <c r="F79" s="92"/>
      <c r="G79" s="92"/>
      <c r="L79" s="24"/>
    </row>
    <row r="80" spans="2:27" ht="13.5" customHeight="1">
      <c r="C80" s="92"/>
      <c r="D80" s="92"/>
      <c r="E80" s="92"/>
      <c r="F80" s="92"/>
      <c r="G80" s="92"/>
      <c r="L80" s="24"/>
    </row>
    <row r="81" spans="2:27" ht="12.75" hidden="1" customHeight="1">
      <c r="L81" s="24"/>
    </row>
    <row r="82" spans="2:27" ht="12.75" customHeight="1">
      <c r="C82" s="92" t="s">
        <v>37</v>
      </c>
      <c r="D82" s="92"/>
      <c r="E82" s="92"/>
      <c r="F82" s="92"/>
      <c r="G82" s="92"/>
      <c r="J82" s="19">
        <v>665775.79</v>
      </c>
      <c r="L82" s="23">
        <v>0</v>
      </c>
      <c r="M82" s="20"/>
      <c r="O82" s="19">
        <v>665775.79</v>
      </c>
      <c r="Q82" s="89">
        <v>406361.07</v>
      </c>
      <c r="R82" s="89"/>
      <c r="T82" s="89">
        <v>406361.07</v>
      </c>
      <c r="U82" s="89"/>
      <c r="V82" s="89"/>
      <c r="X82" s="89">
        <v>259414.72</v>
      </c>
      <c r="Y82" s="89"/>
      <c r="Z82" s="89"/>
      <c r="AA82" s="89"/>
    </row>
    <row r="83" spans="2:27" ht="13.5" customHeight="1">
      <c r="C83" s="92"/>
      <c r="D83" s="92"/>
      <c r="E83" s="92"/>
      <c r="F83" s="92"/>
      <c r="G83" s="92"/>
      <c r="L83" s="24"/>
    </row>
    <row r="84" spans="2:27" ht="15.75" customHeight="1">
      <c r="C84" s="93" t="s">
        <v>45</v>
      </c>
      <c r="D84" s="93"/>
      <c r="E84" s="93"/>
      <c r="F84" s="93"/>
      <c r="G84" s="93"/>
      <c r="H84" s="93"/>
      <c r="J84" s="22">
        <v>517361272</v>
      </c>
      <c r="L84" s="26">
        <v>63066017.509999998</v>
      </c>
      <c r="M84" s="27"/>
      <c r="O84" s="22">
        <v>580427289.50999999</v>
      </c>
      <c r="Q84" s="98">
        <v>407355338.62</v>
      </c>
      <c r="R84" s="98"/>
      <c r="T84" s="98">
        <v>395944082.44999999</v>
      </c>
      <c r="U84" s="98"/>
      <c r="V84" s="98"/>
      <c r="X84" s="98">
        <v>173071950.88999999</v>
      </c>
      <c r="Y84" s="98"/>
      <c r="Z84" s="98"/>
      <c r="AA84" s="98"/>
    </row>
    <row r="85" spans="2:27" ht="13.5" customHeight="1"/>
    <row r="86" spans="2:27" ht="13.5" customHeight="1">
      <c r="C86" s="94" t="s">
        <v>46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</row>
    <row r="87" spans="2:27" ht="59.25" customHeight="1"/>
    <row r="88" spans="2:27" ht="18.75" customHeight="1">
      <c r="E88" s="95" t="s">
        <v>47</v>
      </c>
      <c r="F88" s="95"/>
      <c r="G88" s="95"/>
      <c r="H88" s="95"/>
      <c r="I88" s="95"/>
      <c r="J88" s="95"/>
      <c r="K88" s="95"/>
      <c r="L88" s="95"/>
      <c r="R88" s="95" t="s">
        <v>48</v>
      </c>
      <c r="S88" s="95"/>
      <c r="T88" s="95"/>
      <c r="U88" s="95"/>
      <c r="V88" s="95"/>
      <c r="W88" s="95"/>
      <c r="X88" s="95"/>
      <c r="Y88" s="95"/>
    </row>
    <row r="89" spans="2:27" ht="17.25" customHeight="1">
      <c r="E89" s="95" t="s">
        <v>49</v>
      </c>
      <c r="F89" s="95"/>
      <c r="G89" s="95"/>
      <c r="H89" s="95"/>
      <c r="I89" s="95"/>
      <c r="J89" s="95"/>
      <c r="K89" s="95"/>
      <c r="L89" s="95"/>
      <c r="R89" s="95" t="s">
        <v>50</v>
      </c>
      <c r="S89" s="95"/>
      <c r="T89" s="95"/>
      <c r="U89" s="95"/>
      <c r="V89" s="95"/>
      <c r="W89" s="95"/>
      <c r="X89" s="95"/>
      <c r="Y89" s="95"/>
    </row>
    <row r="90" spans="2:27" ht="195" customHeight="1"/>
    <row r="91" spans="2:27" ht="21" customHeight="1"/>
    <row r="92" spans="2:27" ht="14.25" customHeight="1">
      <c r="B92" s="96" t="s">
        <v>51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X92" s="97" t="s">
        <v>52</v>
      </c>
      <c r="Y92" s="97"/>
      <c r="Z92" s="97"/>
      <c r="AA92" s="97"/>
    </row>
  </sheetData>
  <mergeCells count="123">
    <mergeCell ref="C86:V86"/>
    <mergeCell ref="E88:L88"/>
    <mergeCell ref="R88:Y88"/>
    <mergeCell ref="E89:L89"/>
    <mergeCell ref="R89:Y89"/>
    <mergeCell ref="B92:T92"/>
    <mergeCell ref="X92:AA92"/>
    <mergeCell ref="C82:G83"/>
    <mergeCell ref="Q82:R82"/>
    <mergeCell ref="T82:V82"/>
    <mergeCell ref="X82:AA82"/>
    <mergeCell ref="C84:H84"/>
    <mergeCell ref="Q84:R84"/>
    <mergeCell ref="T84:V84"/>
    <mergeCell ref="X84:AA84"/>
    <mergeCell ref="B73:G75"/>
    <mergeCell ref="Q73:R73"/>
    <mergeCell ref="T73:V73"/>
    <mergeCell ref="X73:AA73"/>
    <mergeCell ref="C77:G80"/>
    <mergeCell ref="Q77:R77"/>
    <mergeCell ref="T77:V77"/>
    <mergeCell ref="X77:AA77"/>
    <mergeCell ref="C66:G67"/>
    <mergeCell ref="Q66:R66"/>
    <mergeCell ref="T66:V66"/>
    <mergeCell ref="X66:AA66"/>
    <mergeCell ref="C69:G71"/>
    <mergeCell ref="Q69:R69"/>
    <mergeCell ref="T69:V69"/>
    <mergeCell ref="X69:AA69"/>
    <mergeCell ref="C62:G62"/>
    <mergeCell ref="Q62:R62"/>
    <mergeCell ref="T62:V62"/>
    <mergeCell ref="X62:AA62"/>
    <mergeCell ref="C64:G64"/>
    <mergeCell ref="Q64:R64"/>
    <mergeCell ref="T64:V64"/>
    <mergeCell ref="X64:AA64"/>
    <mergeCell ref="B55:G55"/>
    <mergeCell ref="Q55:R55"/>
    <mergeCell ref="T55:V55"/>
    <mergeCell ref="X55:AA55"/>
    <mergeCell ref="C57:G60"/>
    <mergeCell ref="Q57:R57"/>
    <mergeCell ref="T57:V57"/>
    <mergeCell ref="X57:AA57"/>
    <mergeCell ref="C51:G51"/>
    <mergeCell ref="Q51:R51"/>
    <mergeCell ref="T51:V51"/>
    <mergeCell ref="X51:AA51"/>
    <mergeCell ref="C53:G54"/>
    <mergeCell ref="Q53:R53"/>
    <mergeCell ref="T53:V53"/>
    <mergeCell ref="X53:AA53"/>
    <mergeCell ref="C44:G44"/>
    <mergeCell ref="Q44:R44"/>
    <mergeCell ref="T44:V44"/>
    <mergeCell ref="X44:AA44"/>
    <mergeCell ref="C46:G49"/>
    <mergeCell ref="Q46:R46"/>
    <mergeCell ref="T46:V46"/>
    <mergeCell ref="X46:AA46"/>
    <mergeCell ref="C39:G39"/>
    <mergeCell ref="Q39:R39"/>
    <mergeCell ref="T39:V39"/>
    <mergeCell ref="X39:AA39"/>
    <mergeCell ref="C41:G42"/>
    <mergeCell ref="Q41:R41"/>
    <mergeCell ref="T41:V41"/>
    <mergeCell ref="X41:AA41"/>
    <mergeCell ref="C34:G35"/>
    <mergeCell ref="Q34:R34"/>
    <mergeCell ref="T34:V34"/>
    <mergeCell ref="X34:AA34"/>
    <mergeCell ref="B37:G37"/>
    <mergeCell ref="Q37:R37"/>
    <mergeCell ref="T37:V37"/>
    <mergeCell ref="X37:AA37"/>
    <mergeCell ref="C28:G28"/>
    <mergeCell ref="Q28:R28"/>
    <mergeCell ref="T28:V28"/>
    <mergeCell ref="X28:AA28"/>
    <mergeCell ref="C30:G32"/>
    <mergeCell ref="Q30:R30"/>
    <mergeCell ref="T30:V30"/>
    <mergeCell ref="X30:AA30"/>
    <mergeCell ref="C22:G23"/>
    <mergeCell ref="Q22:R22"/>
    <mergeCell ref="T22:V22"/>
    <mergeCell ref="X22:AA22"/>
    <mergeCell ref="C25:G26"/>
    <mergeCell ref="Q25:R25"/>
    <mergeCell ref="T25:V25"/>
    <mergeCell ref="X25:AA25"/>
    <mergeCell ref="C18:G18"/>
    <mergeCell ref="Q18:R18"/>
    <mergeCell ref="T18:V18"/>
    <mergeCell ref="X18:AA18"/>
    <mergeCell ref="C20:G20"/>
    <mergeCell ref="Q20:R20"/>
    <mergeCell ref="T20:V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</mergeCells>
  <pageMargins left="0.59094488188976402" right="0.39370078740157505" top="0.88582677165354395" bottom="0.88582677165354395" header="0.59015748031496096" footer="0.59015748031496096"/>
  <pageSetup paperSize="0" fitToWidth="0" fitToHeight="0" pageOrder="overThenDown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clasificacion_funcional</vt:lpstr>
      <vt:lpstr>produccion</vt:lpstr>
      <vt:lpstr>prueba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Lic. Carlos Alberto Franco Murguia</cp:lastModifiedBy>
  <cp:revision>1</cp:revision>
  <cp:lastPrinted>2019-10-30T17:51:01Z</cp:lastPrinted>
  <dcterms:created xsi:type="dcterms:W3CDTF">2019-10-24T15:03:19Z</dcterms:created>
  <dcterms:modified xsi:type="dcterms:W3CDTF">2019-10-31T15:26:38Z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01734361CD07C3C85B968AA4B2781C480C5E84517533FB2EE1174F74E95997FC9503DC872D15E7FE07B95AE100ED7F409B3F79A59B88B1DFD7513A64B7A0B7DDEF892B9008A48F1DD4EE91F58029472895D8F891B74E24D85FF848CD565A4A8839D6661580494A6CF18E7A98CC0F11CDC054AFAD222C172E7EBEF4FE988645A</vt:lpwstr>
  </property>
  <property fmtid="{D5CDD505-2E9C-101B-9397-08002B2CF9AE}" pid="3" name="Business Objects Context Information1">
    <vt:lpwstr>5A0658063BFF067BC4136A4B4276B299C485D8FDE983641AA5F830C36F2CAA2D2C3317F67600BFC4ADABF14AE03E71332DB704BEDB8AF4E17FA7FD73C2B87C1498472D6D58AECD1A8951552A992E9632552DA9CFA7789F18FCB88AB4B219CC339AB32CFD18792D0F98886364915E3007C15F21CCBD2546FB373A328342912EF</vt:lpwstr>
  </property>
  <property fmtid="{D5CDD505-2E9C-101B-9397-08002B2CF9AE}" pid="4" name="Business Objects Context Information2">
    <vt:lpwstr>28C8B1A85753ED76C9E0DC38D069865F008FB5FCFCFBBB73B97E45A7E5E9EA5EA15DF18C93CA09E62DB608609EE6EE71FDB89B3D6E45891FEF2F67A1521B4937A931DD716E4BA4810DB698804B54370BEDBC6653228D6DA05A253EFD8C95F1D4EA0968A7E362B0F4E83E6B2D64FA8A5F1E9C937D1C184D971A6E2B3B5F63329</vt:lpwstr>
  </property>
  <property fmtid="{D5CDD505-2E9C-101B-9397-08002B2CF9AE}" pid="5" name="Business Objects Context Information3">
    <vt:lpwstr>E2C18F3C4D08BB39E5BAF03E03237B72746721A3AFA4A40F2ECDFFDABA31E5DAD3281C6C97A5A78C2388557E940F2E2549044F9F0C988023EFC080C6B36238FE7FA03C1437EDAF2738F052EF2C21E9D4A93A8F23F3271653B63C935DD14AEE9B60CA5C3EAF563F8D81F5D23392F581D2B908398982B635A2AC920918B699A09</vt:lpwstr>
  </property>
  <property fmtid="{D5CDD505-2E9C-101B-9397-08002B2CF9AE}" pid="6" name="Business Objects Context Information4">
    <vt:lpwstr>08155F024B145323C39FE2BE3CE8EAFFAA37F8EE9917F6AD6304BC3B85D1BE2737F11C1F2E592DD59433C65E40C58C48A72C47A1EDE516746C4D0B1D24368E7D9B65FE429B9ECC1563CDB4E8A5951F4B6B6A76C095F6858285D7FE61FEC2F52DE7D497CB120F021E80D45DFA8BABD35BB89210B2A8D2312E120FDC526FB703A</vt:lpwstr>
  </property>
  <property fmtid="{D5CDD505-2E9C-101B-9397-08002B2CF9AE}" pid="7" name="Business Objects Context Information5">
    <vt:lpwstr>2A583D2D450BE3AEB50F39F34E83F2E1D73233E3F6DD18BCD9E7C1E90A6B71B6EE16CAFF47462876345A5AE11447A2AE896DF86F5D4506776938E991041D3128673482333F6338C9AC3313F791CE3BFE6202B808BF25A5E1ABDE7583E7F19BB61F8ABD5DA7B3A3446BFE158BF99A933D8FD7ED1454F7A7160134AB4F8D4D872</vt:lpwstr>
  </property>
  <property fmtid="{D5CDD505-2E9C-101B-9397-08002B2CF9AE}" pid="8" name="Business Objects Context Information6">
    <vt:lpwstr>A487ACC414F212FEDC2FB42F202806878DDD6776313DBDC3ECF2DE760C015DECA3DF9556D546584CC475B87C81A253E1DBB4D6649FA11A04698B52541820B2B7E628911CF608A8FF469D8D3055CD19912FF3C36BE50ED3E902E01AB8340BC4518B5BEE2159B44CFCD0A64819665534762295A309001B632470B7F4C4D73947C</vt:lpwstr>
  </property>
  <property fmtid="{D5CDD505-2E9C-101B-9397-08002B2CF9AE}" pid="9" name="Business Objects Context Information7">
    <vt:lpwstr>60E793AE41017C2C6A2614FE2E9B05F8893E8528971FA5CE294156739A1DA63923D6D0E592AC475889903CA12DB076EB93F1A601256367A8289AD97FF44857381472FA25C7160D080C196BDEBD5AB6C85976DEAA60DFF3EF5DAEB80D96C647FEEC0E6D4BEA000B17273B6BB95D8319785CF22DF5EB16EB5F1096342779CC4FE</vt:lpwstr>
  </property>
  <property fmtid="{D5CDD505-2E9C-101B-9397-08002B2CF9AE}" pid="10" name="Business Objects Context Information8">
    <vt:lpwstr>1BD95A81182035E0187158B1CA73C2B00125B68039</vt:lpwstr>
  </property>
</Properties>
</file>