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Y ;) ♥\Edos Financieros 2019\"/>
    </mc:Choice>
  </mc:AlternateContent>
  <bookViews>
    <workbookView xWindow="0" yWindow="0" windowWidth="24000" windowHeight="9510"/>
  </bookViews>
  <sheets>
    <sheet name="FLUJO EFECTIVO CPMARTIN" sheetId="1" r:id="rId1"/>
  </sheets>
  <externalReferences>
    <externalReference r:id="rId2"/>
  </externalReferences>
  <definedNames>
    <definedName name="_xlnm.Print_Area" localSheetId="0">'FLUJO EFECTIVO CPMARTIN'!$A$35:$K$149</definedName>
    <definedName name="_xlnm.Print_Titles" localSheetId="0">'FLUJO EFECTIVO CPMARTIN'!$28:$37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1" l="1"/>
  <c r="I137" i="1"/>
  <c r="H137" i="1"/>
  <c r="G134" i="1"/>
  <c r="G133" i="1"/>
  <c r="F132" i="1"/>
  <c r="F131" i="1"/>
  <c r="F130" i="1"/>
  <c r="F128" i="1"/>
  <c r="F127" i="1"/>
  <c r="G126" i="1"/>
  <c r="G125" i="1"/>
  <c r="G124" i="1"/>
  <c r="G121" i="1" s="1"/>
  <c r="G123" i="1"/>
  <c r="J121" i="1"/>
  <c r="F116" i="1"/>
  <c r="G111" i="1" s="1"/>
  <c r="G106" i="1" s="1"/>
  <c r="J106" i="1"/>
  <c r="I99" i="1"/>
  <c r="I97" i="1"/>
  <c r="F97" i="1"/>
  <c r="I96" i="1"/>
  <c r="F96" i="1"/>
  <c r="F95" i="1"/>
  <c r="F94" i="1"/>
  <c r="G93" i="1" s="1"/>
  <c r="G90" i="1" s="1"/>
  <c r="G92" i="1"/>
  <c r="J91" i="1"/>
  <c r="G91" i="1"/>
  <c r="J90" i="1"/>
  <c r="F88" i="1"/>
  <c r="F87" i="1"/>
  <c r="G81" i="1" s="1"/>
  <c r="G78" i="1" s="1"/>
  <c r="G103" i="1" s="1"/>
  <c r="J78" i="1"/>
  <c r="J103" i="1" s="1"/>
  <c r="I73" i="1"/>
  <c r="F73" i="1"/>
  <c r="I72" i="1"/>
  <c r="F72" i="1"/>
  <c r="I71" i="1"/>
  <c r="F71" i="1"/>
  <c r="I70" i="1"/>
  <c r="F70" i="1"/>
  <c r="J69" i="1"/>
  <c r="G69" i="1"/>
  <c r="J68" i="1"/>
  <c r="G68" i="1"/>
  <c r="J64" i="1"/>
  <c r="G64" i="1"/>
  <c r="J61" i="1"/>
  <c r="G61" i="1"/>
  <c r="J60" i="1"/>
  <c r="G60" i="1"/>
  <c r="J58" i="1"/>
  <c r="G58" i="1"/>
  <c r="J57" i="1"/>
  <c r="G57" i="1"/>
  <c r="J56" i="1"/>
  <c r="G56" i="1"/>
  <c r="J55" i="1"/>
  <c r="G55" i="1"/>
  <c r="J54" i="1"/>
  <c r="G54" i="1"/>
  <c r="J53" i="1"/>
  <c r="G53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J75" i="1" s="1"/>
  <c r="G40" i="1"/>
  <c r="G75" i="1" s="1"/>
  <c r="J137" i="1" l="1"/>
  <c r="J140" i="1" s="1"/>
  <c r="G135" i="1"/>
  <c r="G137" i="1" s="1"/>
  <c r="G140" i="1" s="1"/>
</calcChain>
</file>

<file path=xl/sharedStrings.xml><?xml version="1.0" encoding="utf-8"?>
<sst xmlns="http://schemas.openxmlformats.org/spreadsheetml/2006/main" count="128" uniqueCount="95">
  <si>
    <t>Ayuntamiento de Rosarito.</t>
  </si>
  <si>
    <t>Hoja de Trabajo para determinar origen y aplicación de recursos</t>
  </si>
  <si>
    <t>ORIGEN</t>
  </si>
  <si>
    <t>BIENES INMUEBLES, INFRAESTRUCTURA Y CONSTRUCCION EN PROCESO</t>
  </si>
  <si>
    <t>BIENES MUEBLES</t>
  </si>
  <si>
    <t>OTROS ORIGENES DE INVERSION</t>
  </si>
  <si>
    <t>APLICACIÓN</t>
  </si>
  <si>
    <t>ENDEUDAMIENTO NETO</t>
  </si>
  <si>
    <t>INTERNO</t>
  </si>
  <si>
    <t>EXTERNO</t>
  </si>
  <si>
    <t>OTROS ORIGENES DE FINANCIAMIENTO</t>
  </si>
  <si>
    <t xml:space="preserve">ESTADO DE FLUJOS DE EFECTIVO 
</t>
  </si>
  <si>
    <t>DEL 01 DE ENERO AL 30 DE SEPTIEMBRE DE 2019  (PESOS)</t>
  </si>
  <si>
    <t>(COMPARADO CON EL 31 DE DICIEMBRE DE 2018)</t>
  </si>
  <si>
    <t>30-SEP-2019</t>
  </si>
  <si>
    <t>31-DIC-2018</t>
  </si>
  <si>
    <t xml:space="preserve">            Flujos de Efectivo de las Actividades de Operación</t>
  </si>
  <si>
    <t xml:space="preserve">                  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</si>
  <si>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</si>
  <si>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</si>
  <si>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</si>
  <si>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</si>
  <si>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</si>
  <si>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</si>
  <si>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</si>
  <si>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</si>
  <si>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</si>
  <si>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</si>
  <si>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</si>
  <si>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 xml:space="preserve">                  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</si>
  <si>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</si>
  <si>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</si>
  <si>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</si>
  <si>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</si>
  <si>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</si>
  <si>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</si>
  <si>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</si>
  <si>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</si>
  <si>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</si>
  <si>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</si>
  <si>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 xml:space="preserve">Donativos  </t>
  </si>
  <si>
    <t>Transferencias al Exterior</t>
  </si>
  <si>
    <t>Participaciones</t>
  </si>
  <si>
    <t>Aportaciones</t>
  </si>
  <si>
    <t>Convenios</t>
  </si>
  <si>
    <t>Otras Aplicaciones de Operación</t>
  </si>
  <si>
    <t xml:space="preserve"> * Intereses de la Deuda Publica</t>
  </si>
  <si>
    <t xml:space="preserve"> * Comisiones de la Deuda Publica</t>
  </si>
  <si>
    <t xml:space="preserve"> * Otros Gastos </t>
  </si>
  <si>
    <t xml:space="preserve"> * Inversión Pública No capitalizable</t>
  </si>
  <si>
    <t xml:space="preserve">                  Flujos Netos de Efectivo por Actividades de Operación</t>
  </si>
  <si>
    <t xml:space="preserve">            Flujos de Efectivo de las Actividades de Inversión</t>
  </si>
  <si>
    <t>Bienes Inmuebles, Infraestructura y Construcciones en Proceso</t>
  </si>
  <si>
    <t>Bienes Muebles</t>
  </si>
  <si>
    <t>Otros Orígenes de Inversión</t>
  </si>
  <si>
    <t xml:space="preserve"> * Derechos a recibir  Efectivo o Equivalentes</t>
  </si>
  <si>
    <t xml:space="preserve"> * Derechos a recibir  Bienes o Servicios</t>
  </si>
  <si>
    <t xml:space="preserve"> * Almacén</t>
  </si>
  <si>
    <t xml:space="preserve"> * Otros Activos Circulantes</t>
  </si>
  <si>
    <t xml:space="preserve"> * Inversiones Financieras  a Largo Plazo</t>
  </si>
  <si>
    <t xml:space="preserve"> * Activos Diferidos</t>
  </si>
  <si>
    <t xml:space="preserve"> * Derechos a Recicir Efectivo y Equivalentes a Largo Plazo</t>
  </si>
  <si>
    <t>Otros Aplicaciones de Inversión:</t>
  </si>
  <si>
    <t xml:space="preserve"> * Activos Intangibles</t>
  </si>
  <si>
    <t xml:space="preserve"> * Derechos a Recibir Efectivo o Equivalentes L.P.</t>
  </si>
  <si>
    <t xml:space="preserve"> * Documentos por Pagar a Largo Plazo</t>
  </si>
  <si>
    <t xml:space="preserve">            Flujos Netos de Efectivo por Actividades de Inversión</t>
  </si>
  <si>
    <t xml:space="preserve">            </t>
  </si>
  <si>
    <t xml:space="preserve">            Flujo de Efectivo de las Actividades de Financiamiento</t>
  </si>
  <si>
    <t>Endeudamientos Neto</t>
  </si>
  <si>
    <t xml:space="preserve">Interno </t>
  </si>
  <si>
    <t>Externo</t>
  </si>
  <si>
    <t>Hacienda Pública / Patrimonio - Resultado del Ejercicio</t>
  </si>
  <si>
    <t>Otros Orígenes de Financiamiento</t>
  </si>
  <si>
    <t xml:space="preserve"> * Cuentas por Pagar a Corto Plazo</t>
  </si>
  <si>
    <t xml:space="preserve"> * Porcion a corto plazo de la Deuda Publica  a largo plazo</t>
  </si>
  <si>
    <t xml:space="preserve"> * Documentos por Pagar a Corto Plazo</t>
  </si>
  <si>
    <t xml:space="preserve"> * Provisiones a Corto Plazo</t>
  </si>
  <si>
    <t xml:space="preserve"> * Otros Pasivos a Corto Plazo</t>
  </si>
  <si>
    <t xml:space="preserve"> * Cuentas por Pagar a Largo Plazo</t>
  </si>
  <si>
    <t xml:space="preserve"> * Pasivos Diferidos a Largo Plazo</t>
  </si>
  <si>
    <t>Servicios de la Deuda</t>
  </si>
  <si>
    <t>Otras Aplicaciones de Financiamiento</t>
  </si>
  <si>
    <t xml:space="preserve"> * Porción a Corto Plazo de la Deuda Pública a Largo Plazo</t>
  </si>
  <si>
    <t xml:space="preserve">                  Flujos Netos de Efectivo Por Actividades de Financiamiento</t>
  </si>
  <si>
    <t xml:space="preserve">            Incremento/Disminución  Neta en el Efectivo y Equivalentes al Efectivo</t>
  </si>
  <si>
    <t xml:space="preserve">            Efectivo y Equivalentes al Efectivo al Inicio del Ejercicio</t>
  </si>
  <si>
    <t xml:space="preserve">            Efectivo y Equivalentes al Efectivo al Final del Ejercicio</t>
  </si>
  <si>
    <t>Bajo protesta de decir verdad declaramos que los Estados Financieros y sus Notas son razonablemente correctos y responsabilidad del emisor.</t>
  </si>
  <si>
    <t>Lic.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</si>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</sst>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  <numFmt numFmtId="166" formatCode="#,##0.00;[Red]\(#,##0.00\)"/>
  </numFmts>
  <fonts count="17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b/>
      <sz val="11"/>
      <color rgb="FF002060"/>
      <name val="Arial Unicode MS"/>
      <family val="2"/>
    </font>
    <font>
      <b/>
      <sz val="11"/>
      <name val="Arial Unicode MS"/>
      <family val="2"/>
    </font>
    <font>
      <b/>
      <u val="singleAccounting"/>
      <sz val="11"/>
      <color indexed="8"/>
      <name val="Arial Unicode MS"/>
      <family val="2"/>
    </font>
    <font>
      <sz val="11"/>
      <color theme="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5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>
      <alignment vertical="top"/>
    </xf>
  </cellStyleXfs>
  <cellXfs count="110">
    <xf numFmtId="0" fontId="0" fillId="0" borderId="0" xfId="0">
      <alignment vertical="top"/>
    </xf>
    <xf numFmtId="0" fontId="1" fillId="0" borderId="0" xfId="0" applyFont="1" applyAlignment="1">
      <alignment vertical="top"/>
    </xf>
    <xf numFmtId="0" fontId="2" fillId="0" borderId="0" xfId="0" applyFo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4" fontId="2" fillId="0" borderId="0" xfId="2" applyFont="1">
      <alignment vertical="top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3" fillId="2" borderId="7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1" fillId="0" borderId="9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>
      <alignment vertical="top"/>
    </xf>
    <xf numFmtId="44" fontId="1" fillId="0" borderId="0" xfId="2" applyFont="1">
      <alignment vertical="top"/>
    </xf>
    <xf numFmtId="164" fontId="3" fillId="0" borderId="0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2" applyNumberFormat="1" applyFont="1" applyBorder="1" applyAlignment="1">
      <alignment vertical="top"/>
    </xf>
    <xf numFmtId="164" fontId="1" fillId="0" borderId="12" xfId="2" applyNumberFormat="1" applyFont="1" applyBorder="1" applyAlignment="1">
      <alignment vertical="top"/>
    </xf>
    <xf numFmtId="164" fontId="1" fillId="0" borderId="0" xfId="2" applyNumberFormat="1" applyFont="1" applyBorder="1" applyAlignment="1">
      <alignment vertical="center"/>
    </xf>
    <xf numFmtId="164" fontId="1" fillId="0" borderId="12" xfId="2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top"/>
    </xf>
    <xf numFmtId="164" fontId="3" fillId="0" borderId="12" xfId="2" applyNumberFormat="1" applyFont="1" applyBorder="1" applyAlignment="1">
      <alignment vertical="top"/>
    </xf>
    <xf numFmtId="164" fontId="1" fillId="0" borderId="0" xfId="2" applyNumberFormat="1" applyFont="1" applyFill="1" applyBorder="1" applyAlignment="1">
      <alignment vertical="top"/>
    </xf>
    <xf numFmtId="164" fontId="1" fillId="0" borderId="12" xfId="2" applyNumberFormat="1" applyFont="1" applyFill="1" applyBorder="1" applyAlignment="1">
      <alignment vertical="top"/>
    </xf>
    <xf numFmtId="44" fontId="1" fillId="0" borderId="0" xfId="2" applyFont="1" applyBorder="1" applyAlignment="1">
      <alignment vertical="top"/>
    </xf>
    <xf numFmtId="0" fontId="1" fillId="0" borderId="0" xfId="0" applyFont="1" applyBorder="1">
      <alignment vertical="top"/>
    </xf>
    <xf numFmtId="0" fontId="1" fillId="0" borderId="12" xfId="0" applyFont="1" applyBorder="1">
      <alignment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vertical="top"/>
    </xf>
    <xf numFmtId="164" fontId="3" fillId="0" borderId="12" xfId="2" applyNumberFormat="1" applyFont="1" applyFill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164" fontId="9" fillId="0" borderId="0" xfId="2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top"/>
    </xf>
    <xf numFmtId="164" fontId="9" fillId="0" borderId="12" xfId="2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9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>
      <alignment vertical="top"/>
    </xf>
    <xf numFmtId="0" fontId="1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3" fontId="1" fillId="0" borderId="0" xfId="1" applyFont="1">
      <alignment vertical="top"/>
    </xf>
    <xf numFmtId="164" fontId="1" fillId="0" borderId="0" xfId="2" applyNumberFormat="1" applyFont="1" applyFill="1" applyBorder="1">
      <alignment vertical="top"/>
    </xf>
    <xf numFmtId="0" fontId="9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164" fontId="3" fillId="0" borderId="0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Fill="1">
      <alignment vertical="top"/>
    </xf>
    <xf numFmtId="43" fontId="1" fillId="0" borderId="0" xfId="1" applyFont="1" applyFill="1" applyBorder="1" applyAlignment="1">
      <alignment horizontal="left" vertical="top" wrapText="1"/>
    </xf>
    <xf numFmtId="164" fontId="11" fillId="0" borderId="0" xfId="2" applyNumberFormat="1" applyFont="1" applyFill="1" applyBorder="1" applyAlignment="1">
      <alignment vertical="top"/>
    </xf>
    <xf numFmtId="164" fontId="11" fillId="0" borderId="12" xfId="2" applyNumberFormat="1" applyFont="1" applyFill="1" applyBorder="1" applyAlignment="1">
      <alignment vertical="top"/>
    </xf>
    <xf numFmtId="164" fontId="11" fillId="0" borderId="0" xfId="2" applyNumberFormat="1" applyFont="1" applyBorder="1" applyAlignment="1">
      <alignment vertical="top"/>
    </xf>
    <xf numFmtId="164" fontId="11" fillId="0" borderId="12" xfId="2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43" fontId="1" fillId="0" borderId="0" xfId="1" applyFont="1" applyFill="1" applyBorder="1">
      <alignment vertical="top"/>
    </xf>
    <xf numFmtId="43" fontId="1" fillId="0" borderId="0" xfId="1" applyFont="1" applyFill="1">
      <alignment vertical="top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43" fontId="1" fillId="0" borderId="0" xfId="0" applyNumberFormat="1" applyFont="1">
      <alignment vertical="top"/>
    </xf>
    <xf numFmtId="0" fontId="10" fillId="0" borderId="0" xfId="0" applyFont="1" applyBorder="1" applyAlignment="1">
      <alignment horizontal="center" vertical="top" wrapText="1"/>
    </xf>
    <xf numFmtId="164" fontId="12" fillId="0" borderId="0" xfId="2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164" fontId="12" fillId="0" borderId="12" xfId="2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>
      <alignment vertical="top"/>
    </xf>
    <xf numFmtId="0" fontId="1" fillId="0" borderId="14" xfId="0" applyFont="1" applyBorder="1" applyAlignment="1">
      <alignment vertical="top"/>
    </xf>
    <xf numFmtId="0" fontId="3" fillId="0" borderId="14" xfId="0" applyFont="1" applyFill="1" applyBorder="1" applyAlignment="1">
      <alignment horizontal="right" vertical="top"/>
    </xf>
    <xf numFmtId="164" fontId="8" fillId="0" borderId="14" xfId="0" applyNumberFormat="1" applyFont="1" applyFill="1" applyBorder="1" applyAlignment="1">
      <alignment horizontal="center" vertical="top"/>
    </xf>
    <xf numFmtId="164" fontId="13" fillId="0" borderId="14" xfId="2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164" fontId="13" fillId="0" borderId="15" xfId="2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vertical="top" wrapText="1"/>
    </xf>
    <xf numFmtId="164" fontId="1" fillId="0" borderId="0" xfId="2" applyNumberFormat="1" applyFont="1" applyBorder="1">
      <alignment vertical="top"/>
    </xf>
    <xf numFmtId="164" fontId="1" fillId="0" borderId="0" xfId="0" applyNumberFormat="1" applyFont="1" applyBorder="1">
      <alignment vertical="top"/>
    </xf>
    <xf numFmtId="165" fontId="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vertical="center"/>
    </xf>
    <xf numFmtId="166" fontId="1" fillId="0" borderId="16" xfId="1" applyNumberFormat="1" applyFont="1" applyBorder="1" applyAlignment="1">
      <alignment horizontal="right" vertical="center"/>
    </xf>
    <xf numFmtId="166" fontId="1" fillId="0" borderId="0" xfId="1" applyNumberFormat="1" applyFont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/EDOS%20FINAN%20INDIVIDUALES/EDOS.%20FIN.%20CON%20LOGOS%20SEP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19">
          <cell r="I19">
            <v>99179680.010000005</v>
          </cell>
        </row>
        <row r="21">
          <cell r="K21">
            <v>2042478.21</v>
          </cell>
        </row>
        <row r="23">
          <cell r="K23">
            <v>0.01</v>
          </cell>
        </row>
        <row r="32">
          <cell r="W32">
            <v>0</v>
          </cell>
        </row>
        <row r="33">
          <cell r="W33">
            <v>0</v>
          </cell>
        </row>
        <row r="36">
          <cell r="K36">
            <v>45948594.689999938</v>
          </cell>
        </row>
        <row r="42">
          <cell r="K42">
            <v>0</v>
          </cell>
        </row>
        <row r="56">
          <cell r="Y56">
            <v>-4069884.5600001216</v>
          </cell>
        </row>
      </sheetData>
      <sheetData sheetId="3"/>
      <sheetData sheetId="4">
        <row r="15">
          <cell r="I15">
            <v>150991008.56</v>
          </cell>
          <cell r="K15">
            <v>171002922.00999999</v>
          </cell>
        </row>
        <row r="16">
          <cell r="I16">
            <v>1966534.1</v>
          </cell>
          <cell r="K16">
            <v>2734640.82</v>
          </cell>
        </row>
        <row r="17">
          <cell r="I17">
            <v>1252707.51</v>
          </cell>
          <cell r="K17">
            <v>1743572.11</v>
          </cell>
        </row>
        <row r="18">
          <cell r="I18">
            <v>44104524.490000002</v>
          </cell>
          <cell r="K18">
            <v>52601400.68</v>
          </cell>
        </row>
        <row r="19">
          <cell r="I19">
            <v>7493466.5599999996</v>
          </cell>
          <cell r="K19">
            <v>10770472.119999999</v>
          </cell>
        </row>
        <row r="20">
          <cell r="I20">
            <v>7709356.1299999999</v>
          </cell>
          <cell r="K20">
            <v>12024330.66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192989.07</v>
          </cell>
        </row>
        <row r="25">
          <cell r="I25">
            <v>233791386.46000001</v>
          </cell>
          <cell r="K25">
            <v>311832081.75999999</v>
          </cell>
        </row>
        <row r="26">
          <cell r="I26">
            <v>0</v>
          </cell>
          <cell r="K26">
            <v>0</v>
          </cell>
        </row>
        <row r="28">
          <cell r="I28">
            <v>698687.5</v>
          </cell>
          <cell r="K28">
            <v>0</v>
          </cell>
        </row>
        <row r="39">
          <cell r="I39">
            <v>203014618.34</v>
          </cell>
          <cell r="K39">
            <v>294186816.92000002</v>
          </cell>
        </row>
        <row r="40">
          <cell r="I40">
            <v>27296885.920000002</v>
          </cell>
          <cell r="K40">
            <v>35636174.710000001</v>
          </cell>
        </row>
        <row r="41">
          <cell r="I41">
            <v>69557794.810000002</v>
          </cell>
          <cell r="K41">
            <v>93561604.170000002</v>
          </cell>
        </row>
        <row r="43">
          <cell r="I43">
            <v>25820022.309999999</v>
          </cell>
          <cell r="K43">
            <v>32679312.43</v>
          </cell>
        </row>
        <row r="44">
          <cell r="I44">
            <v>1218897.04</v>
          </cell>
          <cell r="K44">
            <v>1342648.06</v>
          </cell>
        </row>
        <row r="46">
          <cell r="I46">
            <v>7522641.1699999999</v>
          </cell>
          <cell r="K46">
            <v>9108820.8000000007</v>
          </cell>
        </row>
        <row r="47">
          <cell r="I47">
            <v>0</v>
          </cell>
          <cell r="K47">
            <v>0</v>
          </cell>
        </row>
        <row r="50">
          <cell r="I50">
            <v>0</v>
          </cell>
          <cell r="K50">
            <v>150000</v>
          </cell>
        </row>
        <row r="56">
          <cell r="I56">
            <v>0</v>
          </cell>
          <cell r="K56">
            <v>22252499.98</v>
          </cell>
        </row>
        <row r="59">
          <cell r="I59">
            <v>12725973.359999999</v>
          </cell>
          <cell r="K59">
            <v>17790609.350000001</v>
          </cell>
        </row>
        <row r="60">
          <cell r="I60">
            <v>0</v>
          </cell>
          <cell r="K60">
            <v>0</v>
          </cell>
        </row>
        <row r="65">
          <cell r="I65">
            <v>303500.69</v>
          </cell>
          <cell r="K65">
            <v>660672.05000000005</v>
          </cell>
        </row>
        <row r="74">
          <cell r="I74">
            <v>0</v>
          </cell>
          <cell r="K74">
            <v>8379282.8899999997</v>
          </cell>
        </row>
      </sheetData>
      <sheetData sheetId="5"/>
      <sheetData sheetId="6"/>
      <sheetData sheetId="7">
        <row r="11">
          <cell r="L11">
            <v>3634672.5700000003</v>
          </cell>
        </row>
        <row r="19">
          <cell r="J19">
            <v>58797</v>
          </cell>
        </row>
        <row r="21">
          <cell r="L21">
            <v>4092907.5600000024</v>
          </cell>
        </row>
        <row r="22">
          <cell r="L22">
            <v>154887.89999999944</v>
          </cell>
        </row>
        <row r="32">
          <cell r="L32">
            <v>3801579.4400000013</v>
          </cell>
        </row>
        <row r="33">
          <cell r="L33">
            <v>6465177.1200000001</v>
          </cell>
        </row>
        <row r="34">
          <cell r="L34">
            <v>8602785.7600000016</v>
          </cell>
        </row>
        <row r="38">
          <cell r="L38">
            <v>11924119.84</v>
          </cell>
        </row>
        <row r="39">
          <cell r="J39">
            <v>11755333.120000001</v>
          </cell>
        </row>
        <row r="43">
          <cell r="L43">
            <v>6656.7999999998137</v>
          </cell>
        </row>
        <row r="46">
          <cell r="L4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L15">
            <v>-894181.06</v>
          </cell>
        </row>
        <row r="29">
          <cell r="L29">
            <v>-448217.68999999994</v>
          </cell>
        </row>
        <row r="33">
          <cell r="L33">
            <v>70285.19000000041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O150"/>
  <sheetViews>
    <sheetView tabSelected="1" view="pageBreakPreview" topLeftCell="A108" zoomScale="110" zoomScaleNormal="100" zoomScaleSheetLayoutView="110" workbookViewId="0">
      <selection activeCell="M137" sqref="M137"/>
    </sheetView>
  </sheetViews>
  <sheetFormatPr baseColWidth="10" defaultColWidth="9.140625" defaultRowHeight="12.75"/>
  <cols>
    <col min="1" max="1" width="3.7109375" style="2" customWidth="1"/>
    <col min="2" max="2" width="4.28515625" style="2" customWidth="1"/>
    <col min="3" max="3" width="14.28515625" style="2" customWidth="1"/>
    <col min="4" max="4" width="12.7109375" style="2" customWidth="1"/>
    <col min="5" max="5" width="54.28515625" style="2" customWidth="1"/>
    <col min="6" max="6" width="16.5703125" style="2" customWidth="1"/>
    <col min="7" max="7" width="19.42578125" style="2" customWidth="1"/>
    <col min="8" max="8" width="1.28515625" style="2" customWidth="1"/>
    <col min="9" max="9" width="14" style="2" hidden="1" customWidth="1"/>
    <col min="10" max="10" width="19.7109375" style="2" bestFit="1" customWidth="1"/>
    <col min="11" max="11" width="5" style="2" customWidth="1"/>
    <col min="12" max="12" width="14.140625" style="2" bestFit="1" customWidth="1"/>
    <col min="13" max="13" width="18.42578125" style="2" customWidth="1"/>
    <col min="14" max="14" width="13.85546875" style="2" bestFit="1" customWidth="1"/>
    <col min="15" max="15" width="15.85546875" style="6" bestFit="1" customWidth="1"/>
    <col min="16" max="256" width="9.140625" style="2"/>
    <col min="257" max="257" width="3.7109375" style="2" customWidth="1"/>
    <col min="258" max="258" width="4.28515625" style="2" customWidth="1"/>
    <col min="259" max="259" width="14.28515625" style="2" customWidth="1"/>
    <col min="260" max="260" width="12.7109375" style="2" customWidth="1"/>
    <col min="261" max="261" width="54.28515625" style="2" customWidth="1"/>
    <col min="262" max="262" width="16.5703125" style="2" customWidth="1"/>
    <col min="263" max="263" width="19.42578125" style="2" customWidth="1"/>
    <col min="264" max="264" width="1.28515625" style="2" customWidth="1"/>
    <col min="265" max="265" width="0" style="2" hidden="1" customWidth="1"/>
    <col min="266" max="266" width="19.7109375" style="2" bestFit="1" customWidth="1"/>
    <col min="267" max="267" width="5" style="2" customWidth="1"/>
    <col min="268" max="268" width="14.140625" style="2" bestFit="1" customWidth="1"/>
    <col min="269" max="269" width="18.42578125" style="2" customWidth="1"/>
    <col min="270" max="270" width="13.85546875" style="2" bestFit="1" customWidth="1"/>
    <col min="271" max="271" width="15.85546875" style="2" bestFit="1" customWidth="1"/>
    <col min="272" max="512" width="9.140625" style="2"/>
    <col min="513" max="513" width="3.7109375" style="2" customWidth="1"/>
    <col min="514" max="514" width="4.28515625" style="2" customWidth="1"/>
    <col min="515" max="515" width="14.28515625" style="2" customWidth="1"/>
    <col min="516" max="516" width="12.7109375" style="2" customWidth="1"/>
    <col min="517" max="517" width="54.28515625" style="2" customWidth="1"/>
    <col min="518" max="518" width="16.5703125" style="2" customWidth="1"/>
    <col min="519" max="519" width="19.42578125" style="2" customWidth="1"/>
    <col min="520" max="520" width="1.28515625" style="2" customWidth="1"/>
    <col min="521" max="521" width="0" style="2" hidden="1" customWidth="1"/>
    <col min="522" max="522" width="19.7109375" style="2" bestFit="1" customWidth="1"/>
    <col min="523" max="523" width="5" style="2" customWidth="1"/>
    <col min="524" max="524" width="14.140625" style="2" bestFit="1" customWidth="1"/>
    <col min="525" max="525" width="18.42578125" style="2" customWidth="1"/>
    <col min="526" max="526" width="13.85546875" style="2" bestFit="1" customWidth="1"/>
    <col min="527" max="527" width="15.85546875" style="2" bestFit="1" customWidth="1"/>
    <col min="528" max="768" width="9.140625" style="2"/>
    <col min="769" max="769" width="3.7109375" style="2" customWidth="1"/>
    <col min="770" max="770" width="4.28515625" style="2" customWidth="1"/>
    <col min="771" max="771" width="14.28515625" style="2" customWidth="1"/>
    <col min="772" max="772" width="12.7109375" style="2" customWidth="1"/>
    <col min="773" max="773" width="54.28515625" style="2" customWidth="1"/>
    <col min="774" max="774" width="16.5703125" style="2" customWidth="1"/>
    <col min="775" max="775" width="19.42578125" style="2" customWidth="1"/>
    <col min="776" max="776" width="1.28515625" style="2" customWidth="1"/>
    <col min="777" max="777" width="0" style="2" hidden="1" customWidth="1"/>
    <col min="778" max="778" width="19.7109375" style="2" bestFit="1" customWidth="1"/>
    <col min="779" max="779" width="5" style="2" customWidth="1"/>
    <col min="780" max="780" width="14.140625" style="2" bestFit="1" customWidth="1"/>
    <col min="781" max="781" width="18.42578125" style="2" customWidth="1"/>
    <col min="782" max="782" width="13.85546875" style="2" bestFit="1" customWidth="1"/>
    <col min="783" max="783" width="15.85546875" style="2" bestFit="1" customWidth="1"/>
    <col min="784" max="1024" width="9.140625" style="2"/>
    <col min="1025" max="1025" width="3.7109375" style="2" customWidth="1"/>
    <col min="1026" max="1026" width="4.28515625" style="2" customWidth="1"/>
    <col min="1027" max="1027" width="14.28515625" style="2" customWidth="1"/>
    <col min="1028" max="1028" width="12.7109375" style="2" customWidth="1"/>
    <col min="1029" max="1029" width="54.28515625" style="2" customWidth="1"/>
    <col min="1030" max="1030" width="16.5703125" style="2" customWidth="1"/>
    <col min="1031" max="1031" width="19.42578125" style="2" customWidth="1"/>
    <col min="1032" max="1032" width="1.28515625" style="2" customWidth="1"/>
    <col min="1033" max="1033" width="0" style="2" hidden="1" customWidth="1"/>
    <col min="1034" max="1034" width="19.7109375" style="2" bestFit="1" customWidth="1"/>
    <col min="1035" max="1035" width="5" style="2" customWidth="1"/>
    <col min="1036" max="1036" width="14.140625" style="2" bestFit="1" customWidth="1"/>
    <col min="1037" max="1037" width="18.42578125" style="2" customWidth="1"/>
    <col min="1038" max="1038" width="13.85546875" style="2" bestFit="1" customWidth="1"/>
    <col min="1039" max="1039" width="15.85546875" style="2" bestFit="1" customWidth="1"/>
    <col min="1040" max="1280" width="9.140625" style="2"/>
    <col min="1281" max="1281" width="3.7109375" style="2" customWidth="1"/>
    <col min="1282" max="1282" width="4.28515625" style="2" customWidth="1"/>
    <col min="1283" max="1283" width="14.28515625" style="2" customWidth="1"/>
    <col min="1284" max="1284" width="12.7109375" style="2" customWidth="1"/>
    <col min="1285" max="1285" width="54.28515625" style="2" customWidth="1"/>
    <col min="1286" max="1286" width="16.5703125" style="2" customWidth="1"/>
    <col min="1287" max="1287" width="19.42578125" style="2" customWidth="1"/>
    <col min="1288" max="1288" width="1.28515625" style="2" customWidth="1"/>
    <col min="1289" max="1289" width="0" style="2" hidden="1" customWidth="1"/>
    <col min="1290" max="1290" width="19.7109375" style="2" bestFit="1" customWidth="1"/>
    <col min="1291" max="1291" width="5" style="2" customWidth="1"/>
    <col min="1292" max="1292" width="14.140625" style="2" bestFit="1" customWidth="1"/>
    <col min="1293" max="1293" width="18.42578125" style="2" customWidth="1"/>
    <col min="1294" max="1294" width="13.85546875" style="2" bestFit="1" customWidth="1"/>
    <col min="1295" max="1295" width="15.85546875" style="2" bestFit="1" customWidth="1"/>
    <col min="1296" max="1536" width="9.140625" style="2"/>
    <col min="1537" max="1537" width="3.7109375" style="2" customWidth="1"/>
    <col min="1538" max="1538" width="4.28515625" style="2" customWidth="1"/>
    <col min="1539" max="1539" width="14.28515625" style="2" customWidth="1"/>
    <col min="1540" max="1540" width="12.7109375" style="2" customWidth="1"/>
    <col min="1541" max="1541" width="54.28515625" style="2" customWidth="1"/>
    <col min="1542" max="1542" width="16.5703125" style="2" customWidth="1"/>
    <col min="1543" max="1543" width="19.42578125" style="2" customWidth="1"/>
    <col min="1544" max="1544" width="1.28515625" style="2" customWidth="1"/>
    <col min="1545" max="1545" width="0" style="2" hidden="1" customWidth="1"/>
    <col min="1546" max="1546" width="19.7109375" style="2" bestFit="1" customWidth="1"/>
    <col min="1547" max="1547" width="5" style="2" customWidth="1"/>
    <col min="1548" max="1548" width="14.140625" style="2" bestFit="1" customWidth="1"/>
    <col min="1549" max="1549" width="18.42578125" style="2" customWidth="1"/>
    <col min="1550" max="1550" width="13.85546875" style="2" bestFit="1" customWidth="1"/>
    <col min="1551" max="1551" width="15.85546875" style="2" bestFit="1" customWidth="1"/>
    <col min="1552" max="1792" width="9.140625" style="2"/>
    <col min="1793" max="1793" width="3.7109375" style="2" customWidth="1"/>
    <col min="1794" max="1794" width="4.28515625" style="2" customWidth="1"/>
    <col min="1795" max="1795" width="14.28515625" style="2" customWidth="1"/>
    <col min="1796" max="1796" width="12.7109375" style="2" customWidth="1"/>
    <col min="1797" max="1797" width="54.28515625" style="2" customWidth="1"/>
    <col min="1798" max="1798" width="16.5703125" style="2" customWidth="1"/>
    <col min="1799" max="1799" width="19.42578125" style="2" customWidth="1"/>
    <col min="1800" max="1800" width="1.28515625" style="2" customWidth="1"/>
    <col min="1801" max="1801" width="0" style="2" hidden="1" customWidth="1"/>
    <col min="1802" max="1802" width="19.7109375" style="2" bestFit="1" customWidth="1"/>
    <col min="1803" max="1803" width="5" style="2" customWidth="1"/>
    <col min="1804" max="1804" width="14.140625" style="2" bestFit="1" customWidth="1"/>
    <col min="1805" max="1805" width="18.42578125" style="2" customWidth="1"/>
    <col min="1806" max="1806" width="13.85546875" style="2" bestFit="1" customWidth="1"/>
    <col min="1807" max="1807" width="15.85546875" style="2" bestFit="1" customWidth="1"/>
    <col min="1808" max="2048" width="9.140625" style="2"/>
    <col min="2049" max="2049" width="3.7109375" style="2" customWidth="1"/>
    <col min="2050" max="2050" width="4.28515625" style="2" customWidth="1"/>
    <col min="2051" max="2051" width="14.28515625" style="2" customWidth="1"/>
    <col min="2052" max="2052" width="12.7109375" style="2" customWidth="1"/>
    <col min="2053" max="2053" width="54.28515625" style="2" customWidth="1"/>
    <col min="2054" max="2054" width="16.5703125" style="2" customWidth="1"/>
    <col min="2055" max="2055" width="19.42578125" style="2" customWidth="1"/>
    <col min="2056" max="2056" width="1.28515625" style="2" customWidth="1"/>
    <col min="2057" max="2057" width="0" style="2" hidden="1" customWidth="1"/>
    <col min="2058" max="2058" width="19.7109375" style="2" bestFit="1" customWidth="1"/>
    <col min="2059" max="2059" width="5" style="2" customWidth="1"/>
    <col min="2060" max="2060" width="14.140625" style="2" bestFit="1" customWidth="1"/>
    <col min="2061" max="2061" width="18.42578125" style="2" customWidth="1"/>
    <col min="2062" max="2062" width="13.85546875" style="2" bestFit="1" customWidth="1"/>
    <col min="2063" max="2063" width="15.85546875" style="2" bestFit="1" customWidth="1"/>
    <col min="2064" max="2304" width="9.140625" style="2"/>
    <col min="2305" max="2305" width="3.7109375" style="2" customWidth="1"/>
    <col min="2306" max="2306" width="4.28515625" style="2" customWidth="1"/>
    <col min="2307" max="2307" width="14.28515625" style="2" customWidth="1"/>
    <col min="2308" max="2308" width="12.7109375" style="2" customWidth="1"/>
    <col min="2309" max="2309" width="54.28515625" style="2" customWidth="1"/>
    <col min="2310" max="2310" width="16.5703125" style="2" customWidth="1"/>
    <col min="2311" max="2311" width="19.42578125" style="2" customWidth="1"/>
    <col min="2312" max="2312" width="1.28515625" style="2" customWidth="1"/>
    <col min="2313" max="2313" width="0" style="2" hidden="1" customWidth="1"/>
    <col min="2314" max="2314" width="19.7109375" style="2" bestFit="1" customWidth="1"/>
    <col min="2315" max="2315" width="5" style="2" customWidth="1"/>
    <col min="2316" max="2316" width="14.140625" style="2" bestFit="1" customWidth="1"/>
    <col min="2317" max="2317" width="18.42578125" style="2" customWidth="1"/>
    <col min="2318" max="2318" width="13.85546875" style="2" bestFit="1" customWidth="1"/>
    <col min="2319" max="2319" width="15.85546875" style="2" bestFit="1" customWidth="1"/>
    <col min="2320" max="2560" width="9.140625" style="2"/>
    <col min="2561" max="2561" width="3.7109375" style="2" customWidth="1"/>
    <col min="2562" max="2562" width="4.28515625" style="2" customWidth="1"/>
    <col min="2563" max="2563" width="14.28515625" style="2" customWidth="1"/>
    <col min="2564" max="2564" width="12.7109375" style="2" customWidth="1"/>
    <col min="2565" max="2565" width="54.28515625" style="2" customWidth="1"/>
    <col min="2566" max="2566" width="16.5703125" style="2" customWidth="1"/>
    <col min="2567" max="2567" width="19.42578125" style="2" customWidth="1"/>
    <col min="2568" max="2568" width="1.28515625" style="2" customWidth="1"/>
    <col min="2569" max="2569" width="0" style="2" hidden="1" customWidth="1"/>
    <col min="2570" max="2570" width="19.7109375" style="2" bestFit="1" customWidth="1"/>
    <col min="2571" max="2571" width="5" style="2" customWidth="1"/>
    <col min="2572" max="2572" width="14.140625" style="2" bestFit="1" customWidth="1"/>
    <col min="2573" max="2573" width="18.42578125" style="2" customWidth="1"/>
    <col min="2574" max="2574" width="13.85546875" style="2" bestFit="1" customWidth="1"/>
    <col min="2575" max="2575" width="15.85546875" style="2" bestFit="1" customWidth="1"/>
    <col min="2576" max="2816" width="9.140625" style="2"/>
    <col min="2817" max="2817" width="3.7109375" style="2" customWidth="1"/>
    <col min="2818" max="2818" width="4.28515625" style="2" customWidth="1"/>
    <col min="2819" max="2819" width="14.28515625" style="2" customWidth="1"/>
    <col min="2820" max="2820" width="12.7109375" style="2" customWidth="1"/>
    <col min="2821" max="2821" width="54.28515625" style="2" customWidth="1"/>
    <col min="2822" max="2822" width="16.5703125" style="2" customWidth="1"/>
    <col min="2823" max="2823" width="19.42578125" style="2" customWidth="1"/>
    <col min="2824" max="2824" width="1.28515625" style="2" customWidth="1"/>
    <col min="2825" max="2825" width="0" style="2" hidden="1" customWidth="1"/>
    <col min="2826" max="2826" width="19.7109375" style="2" bestFit="1" customWidth="1"/>
    <col min="2827" max="2827" width="5" style="2" customWidth="1"/>
    <col min="2828" max="2828" width="14.140625" style="2" bestFit="1" customWidth="1"/>
    <col min="2829" max="2829" width="18.42578125" style="2" customWidth="1"/>
    <col min="2830" max="2830" width="13.85546875" style="2" bestFit="1" customWidth="1"/>
    <col min="2831" max="2831" width="15.85546875" style="2" bestFit="1" customWidth="1"/>
    <col min="2832" max="3072" width="9.140625" style="2"/>
    <col min="3073" max="3073" width="3.7109375" style="2" customWidth="1"/>
    <col min="3074" max="3074" width="4.28515625" style="2" customWidth="1"/>
    <col min="3075" max="3075" width="14.28515625" style="2" customWidth="1"/>
    <col min="3076" max="3076" width="12.7109375" style="2" customWidth="1"/>
    <col min="3077" max="3077" width="54.28515625" style="2" customWidth="1"/>
    <col min="3078" max="3078" width="16.5703125" style="2" customWidth="1"/>
    <col min="3079" max="3079" width="19.42578125" style="2" customWidth="1"/>
    <col min="3080" max="3080" width="1.28515625" style="2" customWidth="1"/>
    <col min="3081" max="3081" width="0" style="2" hidden="1" customWidth="1"/>
    <col min="3082" max="3082" width="19.7109375" style="2" bestFit="1" customWidth="1"/>
    <col min="3083" max="3083" width="5" style="2" customWidth="1"/>
    <col min="3084" max="3084" width="14.140625" style="2" bestFit="1" customWidth="1"/>
    <col min="3085" max="3085" width="18.42578125" style="2" customWidth="1"/>
    <col min="3086" max="3086" width="13.85546875" style="2" bestFit="1" customWidth="1"/>
    <col min="3087" max="3087" width="15.85546875" style="2" bestFit="1" customWidth="1"/>
    <col min="3088" max="3328" width="9.140625" style="2"/>
    <col min="3329" max="3329" width="3.7109375" style="2" customWidth="1"/>
    <col min="3330" max="3330" width="4.28515625" style="2" customWidth="1"/>
    <col min="3331" max="3331" width="14.28515625" style="2" customWidth="1"/>
    <col min="3332" max="3332" width="12.7109375" style="2" customWidth="1"/>
    <col min="3333" max="3333" width="54.28515625" style="2" customWidth="1"/>
    <col min="3334" max="3334" width="16.5703125" style="2" customWidth="1"/>
    <col min="3335" max="3335" width="19.42578125" style="2" customWidth="1"/>
    <col min="3336" max="3336" width="1.28515625" style="2" customWidth="1"/>
    <col min="3337" max="3337" width="0" style="2" hidden="1" customWidth="1"/>
    <col min="3338" max="3338" width="19.7109375" style="2" bestFit="1" customWidth="1"/>
    <col min="3339" max="3339" width="5" style="2" customWidth="1"/>
    <col min="3340" max="3340" width="14.140625" style="2" bestFit="1" customWidth="1"/>
    <col min="3341" max="3341" width="18.42578125" style="2" customWidth="1"/>
    <col min="3342" max="3342" width="13.85546875" style="2" bestFit="1" customWidth="1"/>
    <col min="3343" max="3343" width="15.85546875" style="2" bestFit="1" customWidth="1"/>
    <col min="3344" max="3584" width="9.140625" style="2"/>
    <col min="3585" max="3585" width="3.7109375" style="2" customWidth="1"/>
    <col min="3586" max="3586" width="4.28515625" style="2" customWidth="1"/>
    <col min="3587" max="3587" width="14.28515625" style="2" customWidth="1"/>
    <col min="3588" max="3588" width="12.7109375" style="2" customWidth="1"/>
    <col min="3589" max="3589" width="54.28515625" style="2" customWidth="1"/>
    <col min="3590" max="3590" width="16.5703125" style="2" customWidth="1"/>
    <col min="3591" max="3591" width="19.42578125" style="2" customWidth="1"/>
    <col min="3592" max="3592" width="1.28515625" style="2" customWidth="1"/>
    <col min="3593" max="3593" width="0" style="2" hidden="1" customWidth="1"/>
    <col min="3594" max="3594" width="19.7109375" style="2" bestFit="1" customWidth="1"/>
    <col min="3595" max="3595" width="5" style="2" customWidth="1"/>
    <col min="3596" max="3596" width="14.140625" style="2" bestFit="1" customWidth="1"/>
    <col min="3597" max="3597" width="18.42578125" style="2" customWidth="1"/>
    <col min="3598" max="3598" width="13.85546875" style="2" bestFit="1" customWidth="1"/>
    <col min="3599" max="3599" width="15.85546875" style="2" bestFit="1" customWidth="1"/>
    <col min="3600" max="3840" width="9.140625" style="2"/>
    <col min="3841" max="3841" width="3.7109375" style="2" customWidth="1"/>
    <col min="3842" max="3842" width="4.28515625" style="2" customWidth="1"/>
    <col min="3843" max="3843" width="14.28515625" style="2" customWidth="1"/>
    <col min="3844" max="3844" width="12.7109375" style="2" customWidth="1"/>
    <col min="3845" max="3845" width="54.28515625" style="2" customWidth="1"/>
    <col min="3846" max="3846" width="16.5703125" style="2" customWidth="1"/>
    <col min="3847" max="3847" width="19.42578125" style="2" customWidth="1"/>
    <col min="3848" max="3848" width="1.28515625" style="2" customWidth="1"/>
    <col min="3849" max="3849" width="0" style="2" hidden="1" customWidth="1"/>
    <col min="3850" max="3850" width="19.7109375" style="2" bestFit="1" customWidth="1"/>
    <col min="3851" max="3851" width="5" style="2" customWidth="1"/>
    <col min="3852" max="3852" width="14.140625" style="2" bestFit="1" customWidth="1"/>
    <col min="3853" max="3853" width="18.42578125" style="2" customWidth="1"/>
    <col min="3854" max="3854" width="13.85546875" style="2" bestFit="1" customWidth="1"/>
    <col min="3855" max="3855" width="15.85546875" style="2" bestFit="1" customWidth="1"/>
    <col min="3856" max="4096" width="9.140625" style="2"/>
    <col min="4097" max="4097" width="3.7109375" style="2" customWidth="1"/>
    <col min="4098" max="4098" width="4.28515625" style="2" customWidth="1"/>
    <col min="4099" max="4099" width="14.28515625" style="2" customWidth="1"/>
    <col min="4100" max="4100" width="12.7109375" style="2" customWidth="1"/>
    <col min="4101" max="4101" width="54.28515625" style="2" customWidth="1"/>
    <col min="4102" max="4102" width="16.5703125" style="2" customWidth="1"/>
    <col min="4103" max="4103" width="19.42578125" style="2" customWidth="1"/>
    <col min="4104" max="4104" width="1.28515625" style="2" customWidth="1"/>
    <col min="4105" max="4105" width="0" style="2" hidden="1" customWidth="1"/>
    <col min="4106" max="4106" width="19.7109375" style="2" bestFit="1" customWidth="1"/>
    <col min="4107" max="4107" width="5" style="2" customWidth="1"/>
    <col min="4108" max="4108" width="14.140625" style="2" bestFit="1" customWidth="1"/>
    <col min="4109" max="4109" width="18.42578125" style="2" customWidth="1"/>
    <col min="4110" max="4110" width="13.85546875" style="2" bestFit="1" customWidth="1"/>
    <col min="4111" max="4111" width="15.85546875" style="2" bestFit="1" customWidth="1"/>
    <col min="4112" max="4352" width="9.140625" style="2"/>
    <col min="4353" max="4353" width="3.7109375" style="2" customWidth="1"/>
    <col min="4354" max="4354" width="4.28515625" style="2" customWidth="1"/>
    <col min="4355" max="4355" width="14.28515625" style="2" customWidth="1"/>
    <col min="4356" max="4356" width="12.7109375" style="2" customWidth="1"/>
    <col min="4357" max="4357" width="54.28515625" style="2" customWidth="1"/>
    <col min="4358" max="4358" width="16.5703125" style="2" customWidth="1"/>
    <col min="4359" max="4359" width="19.42578125" style="2" customWidth="1"/>
    <col min="4360" max="4360" width="1.28515625" style="2" customWidth="1"/>
    <col min="4361" max="4361" width="0" style="2" hidden="1" customWidth="1"/>
    <col min="4362" max="4362" width="19.7109375" style="2" bestFit="1" customWidth="1"/>
    <col min="4363" max="4363" width="5" style="2" customWidth="1"/>
    <col min="4364" max="4364" width="14.140625" style="2" bestFit="1" customWidth="1"/>
    <col min="4365" max="4365" width="18.42578125" style="2" customWidth="1"/>
    <col min="4366" max="4366" width="13.85546875" style="2" bestFit="1" customWidth="1"/>
    <col min="4367" max="4367" width="15.85546875" style="2" bestFit="1" customWidth="1"/>
    <col min="4368" max="4608" width="9.140625" style="2"/>
    <col min="4609" max="4609" width="3.7109375" style="2" customWidth="1"/>
    <col min="4610" max="4610" width="4.28515625" style="2" customWidth="1"/>
    <col min="4611" max="4611" width="14.28515625" style="2" customWidth="1"/>
    <col min="4612" max="4612" width="12.7109375" style="2" customWidth="1"/>
    <col min="4613" max="4613" width="54.28515625" style="2" customWidth="1"/>
    <col min="4614" max="4614" width="16.5703125" style="2" customWidth="1"/>
    <col min="4615" max="4615" width="19.42578125" style="2" customWidth="1"/>
    <col min="4616" max="4616" width="1.28515625" style="2" customWidth="1"/>
    <col min="4617" max="4617" width="0" style="2" hidden="1" customWidth="1"/>
    <col min="4618" max="4618" width="19.7109375" style="2" bestFit="1" customWidth="1"/>
    <col min="4619" max="4619" width="5" style="2" customWidth="1"/>
    <col min="4620" max="4620" width="14.140625" style="2" bestFit="1" customWidth="1"/>
    <col min="4621" max="4621" width="18.42578125" style="2" customWidth="1"/>
    <col min="4622" max="4622" width="13.85546875" style="2" bestFit="1" customWidth="1"/>
    <col min="4623" max="4623" width="15.85546875" style="2" bestFit="1" customWidth="1"/>
    <col min="4624" max="4864" width="9.140625" style="2"/>
    <col min="4865" max="4865" width="3.7109375" style="2" customWidth="1"/>
    <col min="4866" max="4866" width="4.28515625" style="2" customWidth="1"/>
    <col min="4867" max="4867" width="14.28515625" style="2" customWidth="1"/>
    <col min="4868" max="4868" width="12.7109375" style="2" customWidth="1"/>
    <col min="4869" max="4869" width="54.28515625" style="2" customWidth="1"/>
    <col min="4870" max="4870" width="16.5703125" style="2" customWidth="1"/>
    <col min="4871" max="4871" width="19.42578125" style="2" customWidth="1"/>
    <col min="4872" max="4872" width="1.28515625" style="2" customWidth="1"/>
    <col min="4873" max="4873" width="0" style="2" hidden="1" customWidth="1"/>
    <col min="4874" max="4874" width="19.7109375" style="2" bestFit="1" customWidth="1"/>
    <col min="4875" max="4875" width="5" style="2" customWidth="1"/>
    <col min="4876" max="4876" width="14.140625" style="2" bestFit="1" customWidth="1"/>
    <col min="4877" max="4877" width="18.42578125" style="2" customWidth="1"/>
    <col min="4878" max="4878" width="13.85546875" style="2" bestFit="1" customWidth="1"/>
    <col min="4879" max="4879" width="15.85546875" style="2" bestFit="1" customWidth="1"/>
    <col min="4880" max="5120" width="9.140625" style="2"/>
    <col min="5121" max="5121" width="3.7109375" style="2" customWidth="1"/>
    <col min="5122" max="5122" width="4.28515625" style="2" customWidth="1"/>
    <col min="5123" max="5123" width="14.28515625" style="2" customWidth="1"/>
    <col min="5124" max="5124" width="12.7109375" style="2" customWidth="1"/>
    <col min="5125" max="5125" width="54.28515625" style="2" customWidth="1"/>
    <col min="5126" max="5126" width="16.5703125" style="2" customWidth="1"/>
    <col min="5127" max="5127" width="19.42578125" style="2" customWidth="1"/>
    <col min="5128" max="5128" width="1.28515625" style="2" customWidth="1"/>
    <col min="5129" max="5129" width="0" style="2" hidden="1" customWidth="1"/>
    <col min="5130" max="5130" width="19.7109375" style="2" bestFit="1" customWidth="1"/>
    <col min="5131" max="5131" width="5" style="2" customWidth="1"/>
    <col min="5132" max="5132" width="14.140625" style="2" bestFit="1" customWidth="1"/>
    <col min="5133" max="5133" width="18.42578125" style="2" customWidth="1"/>
    <col min="5134" max="5134" width="13.85546875" style="2" bestFit="1" customWidth="1"/>
    <col min="5135" max="5135" width="15.85546875" style="2" bestFit="1" customWidth="1"/>
    <col min="5136" max="5376" width="9.140625" style="2"/>
    <col min="5377" max="5377" width="3.7109375" style="2" customWidth="1"/>
    <col min="5378" max="5378" width="4.28515625" style="2" customWidth="1"/>
    <col min="5379" max="5379" width="14.28515625" style="2" customWidth="1"/>
    <col min="5380" max="5380" width="12.7109375" style="2" customWidth="1"/>
    <col min="5381" max="5381" width="54.28515625" style="2" customWidth="1"/>
    <col min="5382" max="5382" width="16.5703125" style="2" customWidth="1"/>
    <col min="5383" max="5383" width="19.42578125" style="2" customWidth="1"/>
    <col min="5384" max="5384" width="1.28515625" style="2" customWidth="1"/>
    <col min="5385" max="5385" width="0" style="2" hidden="1" customWidth="1"/>
    <col min="5386" max="5386" width="19.7109375" style="2" bestFit="1" customWidth="1"/>
    <col min="5387" max="5387" width="5" style="2" customWidth="1"/>
    <col min="5388" max="5388" width="14.140625" style="2" bestFit="1" customWidth="1"/>
    <col min="5389" max="5389" width="18.42578125" style="2" customWidth="1"/>
    <col min="5390" max="5390" width="13.85546875" style="2" bestFit="1" customWidth="1"/>
    <col min="5391" max="5391" width="15.85546875" style="2" bestFit="1" customWidth="1"/>
    <col min="5392" max="5632" width="9.140625" style="2"/>
    <col min="5633" max="5633" width="3.7109375" style="2" customWidth="1"/>
    <col min="5634" max="5634" width="4.28515625" style="2" customWidth="1"/>
    <col min="5635" max="5635" width="14.28515625" style="2" customWidth="1"/>
    <col min="5636" max="5636" width="12.7109375" style="2" customWidth="1"/>
    <col min="5637" max="5637" width="54.28515625" style="2" customWidth="1"/>
    <col min="5638" max="5638" width="16.5703125" style="2" customWidth="1"/>
    <col min="5639" max="5639" width="19.42578125" style="2" customWidth="1"/>
    <col min="5640" max="5640" width="1.28515625" style="2" customWidth="1"/>
    <col min="5641" max="5641" width="0" style="2" hidden="1" customWidth="1"/>
    <col min="5642" max="5642" width="19.7109375" style="2" bestFit="1" customWidth="1"/>
    <col min="5643" max="5643" width="5" style="2" customWidth="1"/>
    <col min="5644" max="5644" width="14.140625" style="2" bestFit="1" customWidth="1"/>
    <col min="5645" max="5645" width="18.42578125" style="2" customWidth="1"/>
    <col min="5646" max="5646" width="13.85546875" style="2" bestFit="1" customWidth="1"/>
    <col min="5647" max="5647" width="15.85546875" style="2" bestFit="1" customWidth="1"/>
    <col min="5648" max="5888" width="9.140625" style="2"/>
    <col min="5889" max="5889" width="3.7109375" style="2" customWidth="1"/>
    <col min="5890" max="5890" width="4.28515625" style="2" customWidth="1"/>
    <col min="5891" max="5891" width="14.28515625" style="2" customWidth="1"/>
    <col min="5892" max="5892" width="12.7109375" style="2" customWidth="1"/>
    <col min="5893" max="5893" width="54.28515625" style="2" customWidth="1"/>
    <col min="5894" max="5894" width="16.5703125" style="2" customWidth="1"/>
    <col min="5895" max="5895" width="19.42578125" style="2" customWidth="1"/>
    <col min="5896" max="5896" width="1.28515625" style="2" customWidth="1"/>
    <col min="5897" max="5897" width="0" style="2" hidden="1" customWidth="1"/>
    <col min="5898" max="5898" width="19.7109375" style="2" bestFit="1" customWidth="1"/>
    <col min="5899" max="5899" width="5" style="2" customWidth="1"/>
    <col min="5900" max="5900" width="14.140625" style="2" bestFit="1" customWidth="1"/>
    <col min="5901" max="5901" width="18.42578125" style="2" customWidth="1"/>
    <col min="5902" max="5902" width="13.85546875" style="2" bestFit="1" customWidth="1"/>
    <col min="5903" max="5903" width="15.85546875" style="2" bestFit="1" customWidth="1"/>
    <col min="5904" max="6144" width="9.140625" style="2"/>
    <col min="6145" max="6145" width="3.7109375" style="2" customWidth="1"/>
    <col min="6146" max="6146" width="4.28515625" style="2" customWidth="1"/>
    <col min="6147" max="6147" width="14.28515625" style="2" customWidth="1"/>
    <col min="6148" max="6148" width="12.7109375" style="2" customWidth="1"/>
    <col min="6149" max="6149" width="54.28515625" style="2" customWidth="1"/>
    <col min="6150" max="6150" width="16.5703125" style="2" customWidth="1"/>
    <col min="6151" max="6151" width="19.42578125" style="2" customWidth="1"/>
    <col min="6152" max="6152" width="1.28515625" style="2" customWidth="1"/>
    <col min="6153" max="6153" width="0" style="2" hidden="1" customWidth="1"/>
    <col min="6154" max="6154" width="19.7109375" style="2" bestFit="1" customWidth="1"/>
    <col min="6155" max="6155" width="5" style="2" customWidth="1"/>
    <col min="6156" max="6156" width="14.140625" style="2" bestFit="1" customWidth="1"/>
    <col min="6157" max="6157" width="18.42578125" style="2" customWidth="1"/>
    <col min="6158" max="6158" width="13.85546875" style="2" bestFit="1" customWidth="1"/>
    <col min="6159" max="6159" width="15.85546875" style="2" bestFit="1" customWidth="1"/>
    <col min="6160" max="6400" width="9.140625" style="2"/>
    <col min="6401" max="6401" width="3.7109375" style="2" customWidth="1"/>
    <col min="6402" max="6402" width="4.28515625" style="2" customWidth="1"/>
    <col min="6403" max="6403" width="14.28515625" style="2" customWidth="1"/>
    <col min="6404" max="6404" width="12.7109375" style="2" customWidth="1"/>
    <col min="6405" max="6405" width="54.28515625" style="2" customWidth="1"/>
    <col min="6406" max="6406" width="16.5703125" style="2" customWidth="1"/>
    <col min="6407" max="6407" width="19.42578125" style="2" customWidth="1"/>
    <col min="6408" max="6408" width="1.28515625" style="2" customWidth="1"/>
    <col min="6409" max="6409" width="0" style="2" hidden="1" customWidth="1"/>
    <col min="6410" max="6410" width="19.7109375" style="2" bestFit="1" customWidth="1"/>
    <col min="6411" max="6411" width="5" style="2" customWidth="1"/>
    <col min="6412" max="6412" width="14.140625" style="2" bestFit="1" customWidth="1"/>
    <col min="6413" max="6413" width="18.42578125" style="2" customWidth="1"/>
    <col min="6414" max="6414" width="13.85546875" style="2" bestFit="1" customWidth="1"/>
    <col min="6415" max="6415" width="15.85546875" style="2" bestFit="1" customWidth="1"/>
    <col min="6416" max="6656" width="9.140625" style="2"/>
    <col min="6657" max="6657" width="3.7109375" style="2" customWidth="1"/>
    <col min="6658" max="6658" width="4.28515625" style="2" customWidth="1"/>
    <col min="6659" max="6659" width="14.28515625" style="2" customWidth="1"/>
    <col min="6660" max="6660" width="12.7109375" style="2" customWidth="1"/>
    <col min="6661" max="6661" width="54.28515625" style="2" customWidth="1"/>
    <col min="6662" max="6662" width="16.5703125" style="2" customWidth="1"/>
    <col min="6663" max="6663" width="19.42578125" style="2" customWidth="1"/>
    <col min="6664" max="6664" width="1.28515625" style="2" customWidth="1"/>
    <col min="6665" max="6665" width="0" style="2" hidden="1" customWidth="1"/>
    <col min="6666" max="6666" width="19.7109375" style="2" bestFit="1" customWidth="1"/>
    <col min="6667" max="6667" width="5" style="2" customWidth="1"/>
    <col min="6668" max="6668" width="14.140625" style="2" bestFit="1" customWidth="1"/>
    <col min="6669" max="6669" width="18.42578125" style="2" customWidth="1"/>
    <col min="6670" max="6670" width="13.85546875" style="2" bestFit="1" customWidth="1"/>
    <col min="6671" max="6671" width="15.85546875" style="2" bestFit="1" customWidth="1"/>
    <col min="6672" max="6912" width="9.140625" style="2"/>
    <col min="6913" max="6913" width="3.7109375" style="2" customWidth="1"/>
    <col min="6914" max="6914" width="4.28515625" style="2" customWidth="1"/>
    <col min="6915" max="6915" width="14.28515625" style="2" customWidth="1"/>
    <col min="6916" max="6916" width="12.7109375" style="2" customWidth="1"/>
    <col min="6917" max="6917" width="54.28515625" style="2" customWidth="1"/>
    <col min="6918" max="6918" width="16.5703125" style="2" customWidth="1"/>
    <col min="6919" max="6919" width="19.42578125" style="2" customWidth="1"/>
    <col min="6920" max="6920" width="1.28515625" style="2" customWidth="1"/>
    <col min="6921" max="6921" width="0" style="2" hidden="1" customWidth="1"/>
    <col min="6922" max="6922" width="19.7109375" style="2" bestFit="1" customWidth="1"/>
    <col min="6923" max="6923" width="5" style="2" customWidth="1"/>
    <col min="6924" max="6924" width="14.140625" style="2" bestFit="1" customWidth="1"/>
    <col min="6925" max="6925" width="18.42578125" style="2" customWidth="1"/>
    <col min="6926" max="6926" width="13.85546875" style="2" bestFit="1" customWidth="1"/>
    <col min="6927" max="6927" width="15.85546875" style="2" bestFit="1" customWidth="1"/>
    <col min="6928" max="7168" width="9.140625" style="2"/>
    <col min="7169" max="7169" width="3.7109375" style="2" customWidth="1"/>
    <col min="7170" max="7170" width="4.28515625" style="2" customWidth="1"/>
    <col min="7171" max="7171" width="14.28515625" style="2" customWidth="1"/>
    <col min="7172" max="7172" width="12.7109375" style="2" customWidth="1"/>
    <col min="7173" max="7173" width="54.28515625" style="2" customWidth="1"/>
    <col min="7174" max="7174" width="16.5703125" style="2" customWidth="1"/>
    <col min="7175" max="7175" width="19.42578125" style="2" customWidth="1"/>
    <col min="7176" max="7176" width="1.28515625" style="2" customWidth="1"/>
    <col min="7177" max="7177" width="0" style="2" hidden="1" customWidth="1"/>
    <col min="7178" max="7178" width="19.7109375" style="2" bestFit="1" customWidth="1"/>
    <col min="7179" max="7179" width="5" style="2" customWidth="1"/>
    <col min="7180" max="7180" width="14.140625" style="2" bestFit="1" customWidth="1"/>
    <col min="7181" max="7181" width="18.42578125" style="2" customWidth="1"/>
    <col min="7182" max="7182" width="13.85546875" style="2" bestFit="1" customWidth="1"/>
    <col min="7183" max="7183" width="15.85546875" style="2" bestFit="1" customWidth="1"/>
    <col min="7184" max="7424" width="9.140625" style="2"/>
    <col min="7425" max="7425" width="3.7109375" style="2" customWidth="1"/>
    <col min="7426" max="7426" width="4.28515625" style="2" customWidth="1"/>
    <col min="7427" max="7427" width="14.28515625" style="2" customWidth="1"/>
    <col min="7428" max="7428" width="12.7109375" style="2" customWidth="1"/>
    <col min="7429" max="7429" width="54.28515625" style="2" customWidth="1"/>
    <col min="7430" max="7430" width="16.5703125" style="2" customWidth="1"/>
    <col min="7431" max="7431" width="19.42578125" style="2" customWidth="1"/>
    <col min="7432" max="7432" width="1.28515625" style="2" customWidth="1"/>
    <col min="7433" max="7433" width="0" style="2" hidden="1" customWidth="1"/>
    <col min="7434" max="7434" width="19.7109375" style="2" bestFit="1" customWidth="1"/>
    <col min="7435" max="7435" width="5" style="2" customWidth="1"/>
    <col min="7436" max="7436" width="14.140625" style="2" bestFit="1" customWidth="1"/>
    <col min="7437" max="7437" width="18.42578125" style="2" customWidth="1"/>
    <col min="7438" max="7438" width="13.85546875" style="2" bestFit="1" customWidth="1"/>
    <col min="7439" max="7439" width="15.85546875" style="2" bestFit="1" customWidth="1"/>
    <col min="7440" max="7680" width="9.140625" style="2"/>
    <col min="7681" max="7681" width="3.7109375" style="2" customWidth="1"/>
    <col min="7682" max="7682" width="4.28515625" style="2" customWidth="1"/>
    <col min="7683" max="7683" width="14.28515625" style="2" customWidth="1"/>
    <col min="7684" max="7684" width="12.7109375" style="2" customWidth="1"/>
    <col min="7685" max="7685" width="54.28515625" style="2" customWidth="1"/>
    <col min="7686" max="7686" width="16.5703125" style="2" customWidth="1"/>
    <col min="7687" max="7687" width="19.42578125" style="2" customWidth="1"/>
    <col min="7688" max="7688" width="1.28515625" style="2" customWidth="1"/>
    <col min="7689" max="7689" width="0" style="2" hidden="1" customWidth="1"/>
    <col min="7690" max="7690" width="19.7109375" style="2" bestFit="1" customWidth="1"/>
    <col min="7691" max="7691" width="5" style="2" customWidth="1"/>
    <col min="7692" max="7692" width="14.140625" style="2" bestFit="1" customWidth="1"/>
    <col min="7693" max="7693" width="18.42578125" style="2" customWidth="1"/>
    <col min="7694" max="7694" width="13.85546875" style="2" bestFit="1" customWidth="1"/>
    <col min="7695" max="7695" width="15.85546875" style="2" bestFit="1" customWidth="1"/>
    <col min="7696" max="7936" width="9.140625" style="2"/>
    <col min="7937" max="7937" width="3.7109375" style="2" customWidth="1"/>
    <col min="7938" max="7938" width="4.28515625" style="2" customWidth="1"/>
    <col min="7939" max="7939" width="14.28515625" style="2" customWidth="1"/>
    <col min="7940" max="7940" width="12.7109375" style="2" customWidth="1"/>
    <col min="7941" max="7941" width="54.28515625" style="2" customWidth="1"/>
    <col min="7942" max="7942" width="16.5703125" style="2" customWidth="1"/>
    <col min="7943" max="7943" width="19.42578125" style="2" customWidth="1"/>
    <col min="7944" max="7944" width="1.28515625" style="2" customWidth="1"/>
    <col min="7945" max="7945" width="0" style="2" hidden="1" customWidth="1"/>
    <col min="7946" max="7946" width="19.7109375" style="2" bestFit="1" customWidth="1"/>
    <col min="7947" max="7947" width="5" style="2" customWidth="1"/>
    <col min="7948" max="7948" width="14.140625" style="2" bestFit="1" customWidth="1"/>
    <col min="7949" max="7949" width="18.42578125" style="2" customWidth="1"/>
    <col min="7950" max="7950" width="13.85546875" style="2" bestFit="1" customWidth="1"/>
    <col min="7951" max="7951" width="15.85546875" style="2" bestFit="1" customWidth="1"/>
    <col min="7952" max="8192" width="9.140625" style="2"/>
    <col min="8193" max="8193" width="3.7109375" style="2" customWidth="1"/>
    <col min="8194" max="8194" width="4.28515625" style="2" customWidth="1"/>
    <col min="8195" max="8195" width="14.28515625" style="2" customWidth="1"/>
    <col min="8196" max="8196" width="12.7109375" style="2" customWidth="1"/>
    <col min="8197" max="8197" width="54.28515625" style="2" customWidth="1"/>
    <col min="8198" max="8198" width="16.5703125" style="2" customWidth="1"/>
    <col min="8199" max="8199" width="19.42578125" style="2" customWidth="1"/>
    <col min="8200" max="8200" width="1.28515625" style="2" customWidth="1"/>
    <col min="8201" max="8201" width="0" style="2" hidden="1" customWidth="1"/>
    <col min="8202" max="8202" width="19.7109375" style="2" bestFit="1" customWidth="1"/>
    <col min="8203" max="8203" width="5" style="2" customWidth="1"/>
    <col min="8204" max="8204" width="14.140625" style="2" bestFit="1" customWidth="1"/>
    <col min="8205" max="8205" width="18.42578125" style="2" customWidth="1"/>
    <col min="8206" max="8206" width="13.85546875" style="2" bestFit="1" customWidth="1"/>
    <col min="8207" max="8207" width="15.85546875" style="2" bestFit="1" customWidth="1"/>
    <col min="8208" max="8448" width="9.140625" style="2"/>
    <col min="8449" max="8449" width="3.7109375" style="2" customWidth="1"/>
    <col min="8450" max="8450" width="4.28515625" style="2" customWidth="1"/>
    <col min="8451" max="8451" width="14.28515625" style="2" customWidth="1"/>
    <col min="8452" max="8452" width="12.7109375" style="2" customWidth="1"/>
    <col min="8453" max="8453" width="54.28515625" style="2" customWidth="1"/>
    <col min="8454" max="8454" width="16.5703125" style="2" customWidth="1"/>
    <col min="8455" max="8455" width="19.42578125" style="2" customWidth="1"/>
    <col min="8456" max="8456" width="1.28515625" style="2" customWidth="1"/>
    <col min="8457" max="8457" width="0" style="2" hidden="1" customWidth="1"/>
    <col min="8458" max="8458" width="19.7109375" style="2" bestFit="1" customWidth="1"/>
    <col min="8459" max="8459" width="5" style="2" customWidth="1"/>
    <col min="8460" max="8460" width="14.140625" style="2" bestFit="1" customWidth="1"/>
    <col min="8461" max="8461" width="18.42578125" style="2" customWidth="1"/>
    <col min="8462" max="8462" width="13.85546875" style="2" bestFit="1" customWidth="1"/>
    <col min="8463" max="8463" width="15.85546875" style="2" bestFit="1" customWidth="1"/>
    <col min="8464" max="8704" width="9.140625" style="2"/>
    <col min="8705" max="8705" width="3.7109375" style="2" customWidth="1"/>
    <col min="8706" max="8706" width="4.28515625" style="2" customWidth="1"/>
    <col min="8707" max="8707" width="14.28515625" style="2" customWidth="1"/>
    <col min="8708" max="8708" width="12.7109375" style="2" customWidth="1"/>
    <col min="8709" max="8709" width="54.28515625" style="2" customWidth="1"/>
    <col min="8710" max="8710" width="16.5703125" style="2" customWidth="1"/>
    <col min="8711" max="8711" width="19.42578125" style="2" customWidth="1"/>
    <col min="8712" max="8712" width="1.28515625" style="2" customWidth="1"/>
    <col min="8713" max="8713" width="0" style="2" hidden="1" customWidth="1"/>
    <col min="8714" max="8714" width="19.7109375" style="2" bestFit="1" customWidth="1"/>
    <col min="8715" max="8715" width="5" style="2" customWidth="1"/>
    <col min="8716" max="8716" width="14.140625" style="2" bestFit="1" customWidth="1"/>
    <col min="8717" max="8717" width="18.42578125" style="2" customWidth="1"/>
    <col min="8718" max="8718" width="13.85546875" style="2" bestFit="1" customWidth="1"/>
    <col min="8719" max="8719" width="15.85546875" style="2" bestFit="1" customWidth="1"/>
    <col min="8720" max="8960" width="9.140625" style="2"/>
    <col min="8961" max="8961" width="3.7109375" style="2" customWidth="1"/>
    <col min="8962" max="8962" width="4.28515625" style="2" customWidth="1"/>
    <col min="8963" max="8963" width="14.28515625" style="2" customWidth="1"/>
    <col min="8964" max="8964" width="12.7109375" style="2" customWidth="1"/>
    <col min="8965" max="8965" width="54.28515625" style="2" customWidth="1"/>
    <col min="8966" max="8966" width="16.5703125" style="2" customWidth="1"/>
    <col min="8967" max="8967" width="19.42578125" style="2" customWidth="1"/>
    <col min="8968" max="8968" width="1.28515625" style="2" customWidth="1"/>
    <col min="8969" max="8969" width="0" style="2" hidden="1" customWidth="1"/>
    <col min="8970" max="8970" width="19.7109375" style="2" bestFit="1" customWidth="1"/>
    <col min="8971" max="8971" width="5" style="2" customWidth="1"/>
    <col min="8972" max="8972" width="14.140625" style="2" bestFit="1" customWidth="1"/>
    <col min="8973" max="8973" width="18.42578125" style="2" customWidth="1"/>
    <col min="8974" max="8974" width="13.85546875" style="2" bestFit="1" customWidth="1"/>
    <col min="8975" max="8975" width="15.85546875" style="2" bestFit="1" customWidth="1"/>
    <col min="8976" max="9216" width="9.140625" style="2"/>
    <col min="9217" max="9217" width="3.7109375" style="2" customWidth="1"/>
    <col min="9218" max="9218" width="4.28515625" style="2" customWidth="1"/>
    <col min="9219" max="9219" width="14.28515625" style="2" customWidth="1"/>
    <col min="9220" max="9220" width="12.7109375" style="2" customWidth="1"/>
    <col min="9221" max="9221" width="54.28515625" style="2" customWidth="1"/>
    <col min="9222" max="9222" width="16.5703125" style="2" customWidth="1"/>
    <col min="9223" max="9223" width="19.42578125" style="2" customWidth="1"/>
    <col min="9224" max="9224" width="1.28515625" style="2" customWidth="1"/>
    <col min="9225" max="9225" width="0" style="2" hidden="1" customWidth="1"/>
    <col min="9226" max="9226" width="19.7109375" style="2" bestFit="1" customWidth="1"/>
    <col min="9227" max="9227" width="5" style="2" customWidth="1"/>
    <col min="9228" max="9228" width="14.140625" style="2" bestFit="1" customWidth="1"/>
    <col min="9229" max="9229" width="18.42578125" style="2" customWidth="1"/>
    <col min="9230" max="9230" width="13.85546875" style="2" bestFit="1" customWidth="1"/>
    <col min="9231" max="9231" width="15.85546875" style="2" bestFit="1" customWidth="1"/>
    <col min="9232" max="9472" width="9.140625" style="2"/>
    <col min="9473" max="9473" width="3.7109375" style="2" customWidth="1"/>
    <col min="9474" max="9474" width="4.28515625" style="2" customWidth="1"/>
    <col min="9475" max="9475" width="14.28515625" style="2" customWidth="1"/>
    <col min="9476" max="9476" width="12.7109375" style="2" customWidth="1"/>
    <col min="9477" max="9477" width="54.28515625" style="2" customWidth="1"/>
    <col min="9478" max="9478" width="16.5703125" style="2" customWidth="1"/>
    <col min="9479" max="9479" width="19.42578125" style="2" customWidth="1"/>
    <col min="9480" max="9480" width="1.28515625" style="2" customWidth="1"/>
    <col min="9481" max="9481" width="0" style="2" hidden="1" customWidth="1"/>
    <col min="9482" max="9482" width="19.7109375" style="2" bestFit="1" customWidth="1"/>
    <col min="9483" max="9483" width="5" style="2" customWidth="1"/>
    <col min="9484" max="9484" width="14.140625" style="2" bestFit="1" customWidth="1"/>
    <col min="9485" max="9485" width="18.42578125" style="2" customWidth="1"/>
    <col min="9486" max="9486" width="13.85546875" style="2" bestFit="1" customWidth="1"/>
    <col min="9487" max="9487" width="15.85546875" style="2" bestFit="1" customWidth="1"/>
    <col min="9488" max="9728" width="9.140625" style="2"/>
    <col min="9729" max="9729" width="3.7109375" style="2" customWidth="1"/>
    <col min="9730" max="9730" width="4.28515625" style="2" customWidth="1"/>
    <col min="9731" max="9731" width="14.28515625" style="2" customWidth="1"/>
    <col min="9732" max="9732" width="12.7109375" style="2" customWidth="1"/>
    <col min="9733" max="9733" width="54.28515625" style="2" customWidth="1"/>
    <col min="9734" max="9734" width="16.5703125" style="2" customWidth="1"/>
    <col min="9735" max="9735" width="19.42578125" style="2" customWidth="1"/>
    <col min="9736" max="9736" width="1.28515625" style="2" customWidth="1"/>
    <col min="9737" max="9737" width="0" style="2" hidden="1" customWidth="1"/>
    <col min="9738" max="9738" width="19.7109375" style="2" bestFit="1" customWidth="1"/>
    <col min="9739" max="9739" width="5" style="2" customWidth="1"/>
    <col min="9740" max="9740" width="14.140625" style="2" bestFit="1" customWidth="1"/>
    <col min="9741" max="9741" width="18.42578125" style="2" customWidth="1"/>
    <col min="9742" max="9742" width="13.85546875" style="2" bestFit="1" customWidth="1"/>
    <col min="9743" max="9743" width="15.85546875" style="2" bestFit="1" customWidth="1"/>
    <col min="9744" max="9984" width="9.140625" style="2"/>
    <col min="9985" max="9985" width="3.7109375" style="2" customWidth="1"/>
    <col min="9986" max="9986" width="4.28515625" style="2" customWidth="1"/>
    <col min="9987" max="9987" width="14.28515625" style="2" customWidth="1"/>
    <col min="9988" max="9988" width="12.7109375" style="2" customWidth="1"/>
    <col min="9989" max="9989" width="54.28515625" style="2" customWidth="1"/>
    <col min="9990" max="9990" width="16.5703125" style="2" customWidth="1"/>
    <col min="9991" max="9991" width="19.42578125" style="2" customWidth="1"/>
    <col min="9992" max="9992" width="1.28515625" style="2" customWidth="1"/>
    <col min="9993" max="9993" width="0" style="2" hidden="1" customWidth="1"/>
    <col min="9994" max="9994" width="19.7109375" style="2" bestFit="1" customWidth="1"/>
    <col min="9995" max="9995" width="5" style="2" customWidth="1"/>
    <col min="9996" max="9996" width="14.140625" style="2" bestFit="1" customWidth="1"/>
    <col min="9997" max="9997" width="18.42578125" style="2" customWidth="1"/>
    <col min="9998" max="9998" width="13.85546875" style="2" bestFit="1" customWidth="1"/>
    <col min="9999" max="9999" width="15.85546875" style="2" bestFit="1" customWidth="1"/>
    <col min="10000" max="10240" width="9.140625" style="2"/>
    <col min="10241" max="10241" width="3.7109375" style="2" customWidth="1"/>
    <col min="10242" max="10242" width="4.28515625" style="2" customWidth="1"/>
    <col min="10243" max="10243" width="14.28515625" style="2" customWidth="1"/>
    <col min="10244" max="10244" width="12.7109375" style="2" customWidth="1"/>
    <col min="10245" max="10245" width="54.28515625" style="2" customWidth="1"/>
    <col min="10246" max="10246" width="16.5703125" style="2" customWidth="1"/>
    <col min="10247" max="10247" width="19.42578125" style="2" customWidth="1"/>
    <col min="10248" max="10248" width="1.28515625" style="2" customWidth="1"/>
    <col min="10249" max="10249" width="0" style="2" hidden="1" customWidth="1"/>
    <col min="10250" max="10250" width="19.7109375" style="2" bestFit="1" customWidth="1"/>
    <col min="10251" max="10251" width="5" style="2" customWidth="1"/>
    <col min="10252" max="10252" width="14.140625" style="2" bestFit="1" customWidth="1"/>
    <col min="10253" max="10253" width="18.42578125" style="2" customWidth="1"/>
    <col min="10254" max="10254" width="13.85546875" style="2" bestFit="1" customWidth="1"/>
    <col min="10255" max="10255" width="15.85546875" style="2" bestFit="1" customWidth="1"/>
    <col min="10256" max="10496" width="9.140625" style="2"/>
    <col min="10497" max="10497" width="3.7109375" style="2" customWidth="1"/>
    <col min="10498" max="10498" width="4.28515625" style="2" customWidth="1"/>
    <col min="10499" max="10499" width="14.28515625" style="2" customWidth="1"/>
    <col min="10500" max="10500" width="12.7109375" style="2" customWidth="1"/>
    <col min="10501" max="10501" width="54.28515625" style="2" customWidth="1"/>
    <col min="10502" max="10502" width="16.5703125" style="2" customWidth="1"/>
    <col min="10503" max="10503" width="19.42578125" style="2" customWidth="1"/>
    <col min="10504" max="10504" width="1.28515625" style="2" customWidth="1"/>
    <col min="10505" max="10505" width="0" style="2" hidden="1" customWidth="1"/>
    <col min="10506" max="10506" width="19.7109375" style="2" bestFit="1" customWidth="1"/>
    <col min="10507" max="10507" width="5" style="2" customWidth="1"/>
    <col min="10508" max="10508" width="14.140625" style="2" bestFit="1" customWidth="1"/>
    <col min="10509" max="10509" width="18.42578125" style="2" customWidth="1"/>
    <col min="10510" max="10510" width="13.85546875" style="2" bestFit="1" customWidth="1"/>
    <col min="10511" max="10511" width="15.85546875" style="2" bestFit="1" customWidth="1"/>
    <col min="10512" max="10752" width="9.140625" style="2"/>
    <col min="10753" max="10753" width="3.7109375" style="2" customWidth="1"/>
    <col min="10754" max="10754" width="4.28515625" style="2" customWidth="1"/>
    <col min="10755" max="10755" width="14.28515625" style="2" customWidth="1"/>
    <col min="10756" max="10756" width="12.7109375" style="2" customWidth="1"/>
    <col min="10757" max="10757" width="54.28515625" style="2" customWidth="1"/>
    <col min="10758" max="10758" width="16.5703125" style="2" customWidth="1"/>
    <col min="10759" max="10759" width="19.42578125" style="2" customWidth="1"/>
    <col min="10760" max="10760" width="1.28515625" style="2" customWidth="1"/>
    <col min="10761" max="10761" width="0" style="2" hidden="1" customWidth="1"/>
    <col min="10762" max="10762" width="19.7109375" style="2" bestFit="1" customWidth="1"/>
    <col min="10763" max="10763" width="5" style="2" customWidth="1"/>
    <col min="10764" max="10764" width="14.140625" style="2" bestFit="1" customWidth="1"/>
    <col min="10765" max="10765" width="18.42578125" style="2" customWidth="1"/>
    <col min="10766" max="10766" width="13.85546875" style="2" bestFit="1" customWidth="1"/>
    <col min="10767" max="10767" width="15.85546875" style="2" bestFit="1" customWidth="1"/>
    <col min="10768" max="11008" width="9.140625" style="2"/>
    <col min="11009" max="11009" width="3.7109375" style="2" customWidth="1"/>
    <col min="11010" max="11010" width="4.28515625" style="2" customWidth="1"/>
    <col min="11011" max="11011" width="14.28515625" style="2" customWidth="1"/>
    <col min="11012" max="11012" width="12.7109375" style="2" customWidth="1"/>
    <col min="11013" max="11013" width="54.28515625" style="2" customWidth="1"/>
    <col min="11014" max="11014" width="16.5703125" style="2" customWidth="1"/>
    <col min="11015" max="11015" width="19.42578125" style="2" customWidth="1"/>
    <col min="11016" max="11016" width="1.28515625" style="2" customWidth="1"/>
    <col min="11017" max="11017" width="0" style="2" hidden="1" customWidth="1"/>
    <col min="11018" max="11018" width="19.7109375" style="2" bestFit="1" customWidth="1"/>
    <col min="11019" max="11019" width="5" style="2" customWidth="1"/>
    <col min="11020" max="11020" width="14.140625" style="2" bestFit="1" customWidth="1"/>
    <col min="11021" max="11021" width="18.42578125" style="2" customWidth="1"/>
    <col min="11022" max="11022" width="13.85546875" style="2" bestFit="1" customWidth="1"/>
    <col min="11023" max="11023" width="15.85546875" style="2" bestFit="1" customWidth="1"/>
    <col min="11024" max="11264" width="9.140625" style="2"/>
    <col min="11265" max="11265" width="3.7109375" style="2" customWidth="1"/>
    <col min="11266" max="11266" width="4.28515625" style="2" customWidth="1"/>
    <col min="11267" max="11267" width="14.28515625" style="2" customWidth="1"/>
    <col min="11268" max="11268" width="12.7109375" style="2" customWidth="1"/>
    <col min="11269" max="11269" width="54.28515625" style="2" customWidth="1"/>
    <col min="11270" max="11270" width="16.5703125" style="2" customWidth="1"/>
    <col min="11271" max="11271" width="19.42578125" style="2" customWidth="1"/>
    <col min="11272" max="11272" width="1.28515625" style="2" customWidth="1"/>
    <col min="11273" max="11273" width="0" style="2" hidden="1" customWidth="1"/>
    <col min="11274" max="11274" width="19.7109375" style="2" bestFit="1" customWidth="1"/>
    <col min="11275" max="11275" width="5" style="2" customWidth="1"/>
    <col min="11276" max="11276" width="14.140625" style="2" bestFit="1" customWidth="1"/>
    <col min="11277" max="11277" width="18.42578125" style="2" customWidth="1"/>
    <col min="11278" max="11278" width="13.85546875" style="2" bestFit="1" customWidth="1"/>
    <col min="11279" max="11279" width="15.85546875" style="2" bestFit="1" customWidth="1"/>
    <col min="11280" max="11520" width="9.140625" style="2"/>
    <col min="11521" max="11521" width="3.7109375" style="2" customWidth="1"/>
    <col min="11522" max="11522" width="4.28515625" style="2" customWidth="1"/>
    <col min="11523" max="11523" width="14.28515625" style="2" customWidth="1"/>
    <col min="11524" max="11524" width="12.7109375" style="2" customWidth="1"/>
    <col min="11525" max="11525" width="54.28515625" style="2" customWidth="1"/>
    <col min="11526" max="11526" width="16.5703125" style="2" customWidth="1"/>
    <col min="11527" max="11527" width="19.42578125" style="2" customWidth="1"/>
    <col min="11528" max="11528" width="1.28515625" style="2" customWidth="1"/>
    <col min="11529" max="11529" width="0" style="2" hidden="1" customWidth="1"/>
    <col min="11530" max="11530" width="19.7109375" style="2" bestFit="1" customWidth="1"/>
    <col min="11531" max="11531" width="5" style="2" customWidth="1"/>
    <col min="11532" max="11532" width="14.140625" style="2" bestFit="1" customWidth="1"/>
    <col min="11533" max="11533" width="18.42578125" style="2" customWidth="1"/>
    <col min="11534" max="11534" width="13.85546875" style="2" bestFit="1" customWidth="1"/>
    <col min="11535" max="11535" width="15.85546875" style="2" bestFit="1" customWidth="1"/>
    <col min="11536" max="11776" width="9.140625" style="2"/>
    <col min="11777" max="11777" width="3.7109375" style="2" customWidth="1"/>
    <col min="11778" max="11778" width="4.28515625" style="2" customWidth="1"/>
    <col min="11779" max="11779" width="14.28515625" style="2" customWidth="1"/>
    <col min="11780" max="11780" width="12.7109375" style="2" customWidth="1"/>
    <col min="11781" max="11781" width="54.28515625" style="2" customWidth="1"/>
    <col min="11782" max="11782" width="16.5703125" style="2" customWidth="1"/>
    <col min="11783" max="11783" width="19.42578125" style="2" customWidth="1"/>
    <col min="11784" max="11784" width="1.28515625" style="2" customWidth="1"/>
    <col min="11785" max="11785" width="0" style="2" hidden="1" customWidth="1"/>
    <col min="11786" max="11786" width="19.7109375" style="2" bestFit="1" customWidth="1"/>
    <col min="11787" max="11787" width="5" style="2" customWidth="1"/>
    <col min="11788" max="11788" width="14.140625" style="2" bestFit="1" customWidth="1"/>
    <col min="11789" max="11789" width="18.42578125" style="2" customWidth="1"/>
    <col min="11790" max="11790" width="13.85546875" style="2" bestFit="1" customWidth="1"/>
    <col min="11791" max="11791" width="15.85546875" style="2" bestFit="1" customWidth="1"/>
    <col min="11792" max="12032" width="9.140625" style="2"/>
    <col min="12033" max="12033" width="3.7109375" style="2" customWidth="1"/>
    <col min="12034" max="12034" width="4.28515625" style="2" customWidth="1"/>
    <col min="12035" max="12035" width="14.28515625" style="2" customWidth="1"/>
    <col min="12036" max="12036" width="12.7109375" style="2" customWidth="1"/>
    <col min="12037" max="12037" width="54.28515625" style="2" customWidth="1"/>
    <col min="12038" max="12038" width="16.5703125" style="2" customWidth="1"/>
    <col min="12039" max="12039" width="19.42578125" style="2" customWidth="1"/>
    <col min="12040" max="12040" width="1.28515625" style="2" customWidth="1"/>
    <col min="12041" max="12041" width="0" style="2" hidden="1" customWidth="1"/>
    <col min="12042" max="12042" width="19.7109375" style="2" bestFit="1" customWidth="1"/>
    <col min="12043" max="12043" width="5" style="2" customWidth="1"/>
    <col min="12044" max="12044" width="14.140625" style="2" bestFit="1" customWidth="1"/>
    <col min="12045" max="12045" width="18.42578125" style="2" customWidth="1"/>
    <col min="12046" max="12046" width="13.85546875" style="2" bestFit="1" customWidth="1"/>
    <col min="12047" max="12047" width="15.85546875" style="2" bestFit="1" customWidth="1"/>
    <col min="12048" max="12288" width="9.140625" style="2"/>
    <col min="12289" max="12289" width="3.7109375" style="2" customWidth="1"/>
    <col min="12290" max="12290" width="4.28515625" style="2" customWidth="1"/>
    <col min="12291" max="12291" width="14.28515625" style="2" customWidth="1"/>
    <col min="12292" max="12292" width="12.7109375" style="2" customWidth="1"/>
    <col min="12293" max="12293" width="54.28515625" style="2" customWidth="1"/>
    <col min="12294" max="12294" width="16.5703125" style="2" customWidth="1"/>
    <col min="12295" max="12295" width="19.42578125" style="2" customWidth="1"/>
    <col min="12296" max="12296" width="1.28515625" style="2" customWidth="1"/>
    <col min="12297" max="12297" width="0" style="2" hidden="1" customWidth="1"/>
    <col min="12298" max="12298" width="19.7109375" style="2" bestFit="1" customWidth="1"/>
    <col min="12299" max="12299" width="5" style="2" customWidth="1"/>
    <col min="12300" max="12300" width="14.140625" style="2" bestFit="1" customWidth="1"/>
    <col min="12301" max="12301" width="18.42578125" style="2" customWidth="1"/>
    <col min="12302" max="12302" width="13.85546875" style="2" bestFit="1" customWidth="1"/>
    <col min="12303" max="12303" width="15.85546875" style="2" bestFit="1" customWidth="1"/>
    <col min="12304" max="12544" width="9.140625" style="2"/>
    <col min="12545" max="12545" width="3.7109375" style="2" customWidth="1"/>
    <col min="12546" max="12546" width="4.28515625" style="2" customWidth="1"/>
    <col min="12547" max="12547" width="14.28515625" style="2" customWidth="1"/>
    <col min="12548" max="12548" width="12.7109375" style="2" customWidth="1"/>
    <col min="12549" max="12549" width="54.28515625" style="2" customWidth="1"/>
    <col min="12550" max="12550" width="16.5703125" style="2" customWidth="1"/>
    <col min="12551" max="12551" width="19.42578125" style="2" customWidth="1"/>
    <col min="12552" max="12552" width="1.28515625" style="2" customWidth="1"/>
    <col min="12553" max="12553" width="0" style="2" hidden="1" customWidth="1"/>
    <col min="12554" max="12554" width="19.7109375" style="2" bestFit="1" customWidth="1"/>
    <col min="12555" max="12555" width="5" style="2" customWidth="1"/>
    <col min="12556" max="12556" width="14.140625" style="2" bestFit="1" customWidth="1"/>
    <col min="12557" max="12557" width="18.42578125" style="2" customWidth="1"/>
    <col min="12558" max="12558" width="13.85546875" style="2" bestFit="1" customWidth="1"/>
    <col min="12559" max="12559" width="15.85546875" style="2" bestFit="1" customWidth="1"/>
    <col min="12560" max="12800" width="9.140625" style="2"/>
    <col min="12801" max="12801" width="3.7109375" style="2" customWidth="1"/>
    <col min="12802" max="12802" width="4.28515625" style="2" customWidth="1"/>
    <col min="12803" max="12803" width="14.28515625" style="2" customWidth="1"/>
    <col min="12804" max="12804" width="12.7109375" style="2" customWidth="1"/>
    <col min="12805" max="12805" width="54.28515625" style="2" customWidth="1"/>
    <col min="12806" max="12806" width="16.5703125" style="2" customWidth="1"/>
    <col min="12807" max="12807" width="19.42578125" style="2" customWidth="1"/>
    <col min="12808" max="12808" width="1.28515625" style="2" customWidth="1"/>
    <col min="12809" max="12809" width="0" style="2" hidden="1" customWidth="1"/>
    <col min="12810" max="12810" width="19.7109375" style="2" bestFit="1" customWidth="1"/>
    <col min="12811" max="12811" width="5" style="2" customWidth="1"/>
    <col min="12812" max="12812" width="14.140625" style="2" bestFit="1" customWidth="1"/>
    <col min="12813" max="12813" width="18.42578125" style="2" customWidth="1"/>
    <col min="12814" max="12814" width="13.85546875" style="2" bestFit="1" customWidth="1"/>
    <col min="12815" max="12815" width="15.85546875" style="2" bestFit="1" customWidth="1"/>
    <col min="12816" max="13056" width="9.140625" style="2"/>
    <col min="13057" max="13057" width="3.7109375" style="2" customWidth="1"/>
    <col min="13058" max="13058" width="4.28515625" style="2" customWidth="1"/>
    <col min="13059" max="13059" width="14.28515625" style="2" customWidth="1"/>
    <col min="13060" max="13060" width="12.7109375" style="2" customWidth="1"/>
    <col min="13061" max="13061" width="54.28515625" style="2" customWidth="1"/>
    <col min="13062" max="13062" width="16.5703125" style="2" customWidth="1"/>
    <col min="13063" max="13063" width="19.42578125" style="2" customWidth="1"/>
    <col min="13064" max="13064" width="1.28515625" style="2" customWidth="1"/>
    <col min="13065" max="13065" width="0" style="2" hidden="1" customWidth="1"/>
    <col min="13066" max="13066" width="19.7109375" style="2" bestFit="1" customWidth="1"/>
    <col min="13067" max="13067" width="5" style="2" customWidth="1"/>
    <col min="13068" max="13068" width="14.140625" style="2" bestFit="1" customWidth="1"/>
    <col min="13069" max="13069" width="18.42578125" style="2" customWidth="1"/>
    <col min="13070" max="13070" width="13.85546875" style="2" bestFit="1" customWidth="1"/>
    <col min="13071" max="13071" width="15.85546875" style="2" bestFit="1" customWidth="1"/>
    <col min="13072" max="13312" width="9.140625" style="2"/>
    <col min="13313" max="13313" width="3.7109375" style="2" customWidth="1"/>
    <col min="13314" max="13314" width="4.28515625" style="2" customWidth="1"/>
    <col min="13315" max="13315" width="14.28515625" style="2" customWidth="1"/>
    <col min="13316" max="13316" width="12.7109375" style="2" customWidth="1"/>
    <col min="13317" max="13317" width="54.28515625" style="2" customWidth="1"/>
    <col min="13318" max="13318" width="16.5703125" style="2" customWidth="1"/>
    <col min="13319" max="13319" width="19.42578125" style="2" customWidth="1"/>
    <col min="13320" max="13320" width="1.28515625" style="2" customWidth="1"/>
    <col min="13321" max="13321" width="0" style="2" hidden="1" customWidth="1"/>
    <col min="13322" max="13322" width="19.7109375" style="2" bestFit="1" customWidth="1"/>
    <col min="13323" max="13323" width="5" style="2" customWidth="1"/>
    <col min="13324" max="13324" width="14.140625" style="2" bestFit="1" customWidth="1"/>
    <col min="13325" max="13325" width="18.42578125" style="2" customWidth="1"/>
    <col min="13326" max="13326" width="13.85546875" style="2" bestFit="1" customWidth="1"/>
    <col min="13327" max="13327" width="15.85546875" style="2" bestFit="1" customWidth="1"/>
    <col min="13328" max="13568" width="9.140625" style="2"/>
    <col min="13569" max="13569" width="3.7109375" style="2" customWidth="1"/>
    <col min="13570" max="13570" width="4.28515625" style="2" customWidth="1"/>
    <col min="13571" max="13571" width="14.28515625" style="2" customWidth="1"/>
    <col min="13572" max="13572" width="12.7109375" style="2" customWidth="1"/>
    <col min="13573" max="13573" width="54.28515625" style="2" customWidth="1"/>
    <col min="13574" max="13574" width="16.5703125" style="2" customWidth="1"/>
    <col min="13575" max="13575" width="19.42578125" style="2" customWidth="1"/>
    <col min="13576" max="13576" width="1.28515625" style="2" customWidth="1"/>
    <col min="13577" max="13577" width="0" style="2" hidden="1" customWidth="1"/>
    <col min="13578" max="13578" width="19.7109375" style="2" bestFit="1" customWidth="1"/>
    <col min="13579" max="13579" width="5" style="2" customWidth="1"/>
    <col min="13580" max="13580" width="14.140625" style="2" bestFit="1" customWidth="1"/>
    <col min="13581" max="13581" width="18.42578125" style="2" customWidth="1"/>
    <col min="13582" max="13582" width="13.85546875" style="2" bestFit="1" customWidth="1"/>
    <col min="13583" max="13583" width="15.85546875" style="2" bestFit="1" customWidth="1"/>
    <col min="13584" max="13824" width="9.140625" style="2"/>
    <col min="13825" max="13825" width="3.7109375" style="2" customWidth="1"/>
    <col min="13826" max="13826" width="4.28515625" style="2" customWidth="1"/>
    <col min="13827" max="13827" width="14.28515625" style="2" customWidth="1"/>
    <col min="13828" max="13828" width="12.7109375" style="2" customWidth="1"/>
    <col min="13829" max="13829" width="54.28515625" style="2" customWidth="1"/>
    <col min="13830" max="13830" width="16.5703125" style="2" customWidth="1"/>
    <col min="13831" max="13831" width="19.42578125" style="2" customWidth="1"/>
    <col min="13832" max="13832" width="1.28515625" style="2" customWidth="1"/>
    <col min="13833" max="13833" width="0" style="2" hidden="1" customWidth="1"/>
    <col min="13834" max="13834" width="19.7109375" style="2" bestFit="1" customWidth="1"/>
    <col min="13835" max="13835" width="5" style="2" customWidth="1"/>
    <col min="13836" max="13836" width="14.140625" style="2" bestFit="1" customWidth="1"/>
    <col min="13837" max="13837" width="18.42578125" style="2" customWidth="1"/>
    <col min="13838" max="13838" width="13.85546875" style="2" bestFit="1" customWidth="1"/>
    <col min="13839" max="13839" width="15.85546875" style="2" bestFit="1" customWidth="1"/>
    <col min="13840" max="14080" width="9.140625" style="2"/>
    <col min="14081" max="14081" width="3.7109375" style="2" customWidth="1"/>
    <col min="14082" max="14082" width="4.28515625" style="2" customWidth="1"/>
    <col min="14083" max="14083" width="14.28515625" style="2" customWidth="1"/>
    <col min="14084" max="14084" width="12.7109375" style="2" customWidth="1"/>
    <col min="14085" max="14085" width="54.28515625" style="2" customWidth="1"/>
    <col min="14086" max="14086" width="16.5703125" style="2" customWidth="1"/>
    <col min="14087" max="14087" width="19.42578125" style="2" customWidth="1"/>
    <col min="14088" max="14088" width="1.28515625" style="2" customWidth="1"/>
    <col min="14089" max="14089" width="0" style="2" hidden="1" customWidth="1"/>
    <col min="14090" max="14090" width="19.7109375" style="2" bestFit="1" customWidth="1"/>
    <col min="14091" max="14091" width="5" style="2" customWidth="1"/>
    <col min="14092" max="14092" width="14.140625" style="2" bestFit="1" customWidth="1"/>
    <col min="14093" max="14093" width="18.42578125" style="2" customWidth="1"/>
    <col min="14094" max="14094" width="13.85546875" style="2" bestFit="1" customWidth="1"/>
    <col min="14095" max="14095" width="15.85546875" style="2" bestFit="1" customWidth="1"/>
    <col min="14096" max="14336" width="9.140625" style="2"/>
    <col min="14337" max="14337" width="3.7109375" style="2" customWidth="1"/>
    <col min="14338" max="14338" width="4.28515625" style="2" customWidth="1"/>
    <col min="14339" max="14339" width="14.28515625" style="2" customWidth="1"/>
    <col min="14340" max="14340" width="12.7109375" style="2" customWidth="1"/>
    <col min="14341" max="14341" width="54.28515625" style="2" customWidth="1"/>
    <col min="14342" max="14342" width="16.5703125" style="2" customWidth="1"/>
    <col min="14343" max="14343" width="19.42578125" style="2" customWidth="1"/>
    <col min="14344" max="14344" width="1.28515625" style="2" customWidth="1"/>
    <col min="14345" max="14345" width="0" style="2" hidden="1" customWidth="1"/>
    <col min="14346" max="14346" width="19.7109375" style="2" bestFit="1" customWidth="1"/>
    <col min="14347" max="14347" width="5" style="2" customWidth="1"/>
    <col min="14348" max="14348" width="14.140625" style="2" bestFit="1" customWidth="1"/>
    <col min="14349" max="14349" width="18.42578125" style="2" customWidth="1"/>
    <col min="14350" max="14350" width="13.85546875" style="2" bestFit="1" customWidth="1"/>
    <col min="14351" max="14351" width="15.85546875" style="2" bestFit="1" customWidth="1"/>
    <col min="14352" max="14592" width="9.140625" style="2"/>
    <col min="14593" max="14593" width="3.7109375" style="2" customWidth="1"/>
    <col min="14594" max="14594" width="4.28515625" style="2" customWidth="1"/>
    <col min="14595" max="14595" width="14.28515625" style="2" customWidth="1"/>
    <col min="14596" max="14596" width="12.7109375" style="2" customWidth="1"/>
    <col min="14597" max="14597" width="54.28515625" style="2" customWidth="1"/>
    <col min="14598" max="14598" width="16.5703125" style="2" customWidth="1"/>
    <col min="14599" max="14599" width="19.42578125" style="2" customWidth="1"/>
    <col min="14600" max="14600" width="1.28515625" style="2" customWidth="1"/>
    <col min="14601" max="14601" width="0" style="2" hidden="1" customWidth="1"/>
    <col min="14602" max="14602" width="19.7109375" style="2" bestFit="1" customWidth="1"/>
    <col min="14603" max="14603" width="5" style="2" customWidth="1"/>
    <col min="14604" max="14604" width="14.140625" style="2" bestFit="1" customWidth="1"/>
    <col min="14605" max="14605" width="18.42578125" style="2" customWidth="1"/>
    <col min="14606" max="14606" width="13.85546875" style="2" bestFit="1" customWidth="1"/>
    <col min="14607" max="14607" width="15.85546875" style="2" bestFit="1" customWidth="1"/>
    <col min="14608" max="14848" width="9.140625" style="2"/>
    <col min="14849" max="14849" width="3.7109375" style="2" customWidth="1"/>
    <col min="14850" max="14850" width="4.28515625" style="2" customWidth="1"/>
    <col min="14851" max="14851" width="14.28515625" style="2" customWidth="1"/>
    <col min="14852" max="14852" width="12.7109375" style="2" customWidth="1"/>
    <col min="14853" max="14853" width="54.28515625" style="2" customWidth="1"/>
    <col min="14854" max="14854" width="16.5703125" style="2" customWidth="1"/>
    <col min="14855" max="14855" width="19.42578125" style="2" customWidth="1"/>
    <col min="14856" max="14856" width="1.28515625" style="2" customWidth="1"/>
    <col min="14857" max="14857" width="0" style="2" hidden="1" customWidth="1"/>
    <col min="14858" max="14858" width="19.7109375" style="2" bestFit="1" customWidth="1"/>
    <col min="14859" max="14859" width="5" style="2" customWidth="1"/>
    <col min="14860" max="14860" width="14.140625" style="2" bestFit="1" customWidth="1"/>
    <col min="14861" max="14861" width="18.42578125" style="2" customWidth="1"/>
    <col min="14862" max="14862" width="13.85546875" style="2" bestFit="1" customWidth="1"/>
    <col min="14863" max="14863" width="15.85546875" style="2" bestFit="1" customWidth="1"/>
    <col min="14864" max="15104" width="9.140625" style="2"/>
    <col min="15105" max="15105" width="3.7109375" style="2" customWidth="1"/>
    <col min="15106" max="15106" width="4.28515625" style="2" customWidth="1"/>
    <col min="15107" max="15107" width="14.28515625" style="2" customWidth="1"/>
    <col min="15108" max="15108" width="12.7109375" style="2" customWidth="1"/>
    <col min="15109" max="15109" width="54.28515625" style="2" customWidth="1"/>
    <col min="15110" max="15110" width="16.5703125" style="2" customWidth="1"/>
    <col min="15111" max="15111" width="19.42578125" style="2" customWidth="1"/>
    <col min="15112" max="15112" width="1.28515625" style="2" customWidth="1"/>
    <col min="15113" max="15113" width="0" style="2" hidden="1" customWidth="1"/>
    <col min="15114" max="15114" width="19.7109375" style="2" bestFit="1" customWidth="1"/>
    <col min="15115" max="15115" width="5" style="2" customWidth="1"/>
    <col min="15116" max="15116" width="14.140625" style="2" bestFit="1" customWidth="1"/>
    <col min="15117" max="15117" width="18.42578125" style="2" customWidth="1"/>
    <col min="15118" max="15118" width="13.85546875" style="2" bestFit="1" customWidth="1"/>
    <col min="15119" max="15119" width="15.85546875" style="2" bestFit="1" customWidth="1"/>
    <col min="15120" max="15360" width="9.140625" style="2"/>
    <col min="15361" max="15361" width="3.7109375" style="2" customWidth="1"/>
    <col min="15362" max="15362" width="4.28515625" style="2" customWidth="1"/>
    <col min="15363" max="15363" width="14.28515625" style="2" customWidth="1"/>
    <col min="15364" max="15364" width="12.7109375" style="2" customWidth="1"/>
    <col min="15365" max="15365" width="54.28515625" style="2" customWidth="1"/>
    <col min="15366" max="15366" width="16.5703125" style="2" customWidth="1"/>
    <col min="15367" max="15367" width="19.42578125" style="2" customWidth="1"/>
    <col min="15368" max="15368" width="1.28515625" style="2" customWidth="1"/>
    <col min="15369" max="15369" width="0" style="2" hidden="1" customWidth="1"/>
    <col min="15370" max="15370" width="19.7109375" style="2" bestFit="1" customWidth="1"/>
    <col min="15371" max="15371" width="5" style="2" customWidth="1"/>
    <col min="15372" max="15372" width="14.140625" style="2" bestFit="1" customWidth="1"/>
    <col min="15373" max="15373" width="18.42578125" style="2" customWidth="1"/>
    <col min="15374" max="15374" width="13.85546875" style="2" bestFit="1" customWidth="1"/>
    <col min="15375" max="15375" width="15.85546875" style="2" bestFit="1" customWidth="1"/>
    <col min="15376" max="15616" width="9.140625" style="2"/>
    <col min="15617" max="15617" width="3.7109375" style="2" customWidth="1"/>
    <col min="15618" max="15618" width="4.28515625" style="2" customWidth="1"/>
    <col min="15619" max="15619" width="14.28515625" style="2" customWidth="1"/>
    <col min="15620" max="15620" width="12.7109375" style="2" customWidth="1"/>
    <col min="15621" max="15621" width="54.28515625" style="2" customWidth="1"/>
    <col min="15622" max="15622" width="16.5703125" style="2" customWidth="1"/>
    <col min="15623" max="15623" width="19.42578125" style="2" customWidth="1"/>
    <col min="15624" max="15624" width="1.28515625" style="2" customWidth="1"/>
    <col min="15625" max="15625" width="0" style="2" hidden="1" customWidth="1"/>
    <col min="15626" max="15626" width="19.7109375" style="2" bestFit="1" customWidth="1"/>
    <col min="15627" max="15627" width="5" style="2" customWidth="1"/>
    <col min="15628" max="15628" width="14.140625" style="2" bestFit="1" customWidth="1"/>
    <col min="15629" max="15629" width="18.42578125" style="2" customWidth="1"/>
    <col min="15630" max="15630" width="13.85546875" style="2" bestFit="1" customWidth="1"/>
    <col min="15631" max="15631" width="15.85546875" style="2" bestFit="1" customWidth="1"/>
    <col min="15632" max="15872" width="9.140625" style="2"/>
    <col min="15873" max="15873" width="3.7109375" style="2" customWidth="1"/>
    <col min="15874" max="15874" width="4.28515625" style="2" customWidth="1"/>
    <col min="15875" max="15875" width="14.28515625" style="2" customWidth="1"/>
    <col min="15876" max="15876" width="12.7109375" style="2" customWidth="1"/>
    <col min="15877" max="15877" width="54.28515625" style="2" customWidth="1"/>
    <col min="15878" max="15878" width="16.5703125" style="2" customWidth="1"/>
    <col min="15879" max="15879" width="19.42578125" style="2" customWidth="1"/>
    <col min="15880" max="15880" width="1.28515625" style="2" customWidth="1"/>
    <col min="15881" max="15881" width="0" style="2" hidden="1" customWidth="1"/>
    <col min="15882" max="15882" width="19.7109375" style="2" bestFit="1" customWidth="1"/>
    <col min="15883" max="15883" width="5" style="2" customWidth="1"/>
    <col min="15884" max="15884" width="14.140625" style="2" bestFit="1" customWidth="1"/>
    <col min="15885" max="15885" width="18.42578125" style="2" customWidth="1"/>
    <col min="15886" max="15886" width="13.85546875" style="2" bestFit="1" customWidth="1"/>
    <col min="15887" max="15887" width="15.85546875" style="2" bestFit="1" customWidth="1"/>
    <col min="15888" max="16128" width="9.140625" style="2"/>
    <col min="16129" max="16129" width="3.7109375" style="2" customWidth="1"/>
    <col min="16130" max="16130" width="4.28515625" style="2" customWidth="1"/>
    <col min="16131" max="16131" width="14.28515625" style="2" customWidth="1"/>
    <col min="16132" max="16132" width="12.7109375" style="2" customWidth="1"/>
    <col min="16133" max="16133" width="54.28515625" style="2" customWidth="1"/>
    <col min="16134" max="16134" width="16.5703125" style="2" customWidth="1"/>
    <col min="16135" max="16135" width="19.42578125" style="2" customWidth="1"/>
    <col min="16136" max="16136" width="1.28515625" style="2" customWidth="1"/>
    <col min="16137" max="16137" width="0" style="2" hidden="1" customWidth="1"/>
    <col min="16138" max="16138" width="19.7109375" style="2" bestFit="1" customWidth="1"/>
    <col min="16139" max="16139" width="5" style="2" customWidth="1"/>
    <col min="16140" max="16140" width="14.140625" style="2" bestFit="1" customWidth="1"/>
    <col min="16141" max="16141" width="18.42578125" style="2" customWidth="1"/>
    <col min="16142" max="16142" width="13.85546875" style="2" bestFit="1" customWidth="1"/>
    <col min="16143" max="16143" width="15.85546875" style="2" bestFit="1" customWidth="1"/>
    <col min="16144" max="16384" width="9.140625" style="2"/>
  </cols>
  <sheetData>
    <row r="1" spans="1:12" ht="14.2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hidden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hidden="1">
      <c r="A4" s="3" t="s">
        <v>2</v>
      </c>
      <c r="B4" s="1"/>
      <c r="C4" s="1"/>
      <c r="D4" s="1"/>
      <c r="E4" s="1"/>
      <c r="F4" s="1"/>
      <c r="G4" s="1"/>
      <c r="H4" s="1"/>
      <c r="I4" s="1"/>
      <c r="J4" s="1">
        <v>2013</v>
      </c>
      <c r="K4" s="1"/>
      <c r="L4" s="1"/>
    </row>
    <row r="5" spans="1:12" ht="14.25" hidden="1">
      <c r="A5" s="1" t="s">
        <v>3</v>
      </c>
      <c r="B5" s="1"/>
      <c r="C5" s="1"/>
      <c r="D5" s="1"/>
      <c r="E5" s="1"/>
      <c r="F5" s="1"/>
      <c r="G5" s="1"/>
      <c r="H5" s="1"/>
      <c r="I5" s="1"/>
      <c r="J5" s="1">
        <v>713594562.32000005</v>
      </c>
      <c r="K5" s="1"/>
      <c r="L5" s="1"/>
    </row>
    <row r="6" spans="1:12" ht="14.25" hidden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 hidden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hidden="1">
      <c r="A8" s="3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hidden="1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hidden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hidden="1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hidden="1">
      <c r="A14" s="3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hidden="1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hidden="1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hidden="1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hidden="1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hidden="1">
      <c r="A19" s="3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hidden="1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hidden="1">
      <c r="A21" s="1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hidden="1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hidden="1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5" ht="18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  <c r="L33" s="1"/>
    </row>
    <row r="34" spans="1:15" ht="7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5" ht="19.5" customHeight="1">
      <c r="A35" s="7" t="s">
        <v>11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1"/>
    </row>
    <row r="36" spans="1:15" ht="19.5" customHeight="1">
      <c r="A36" s="10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"/>
    </row>
    <row r="37" spans="1:15" ht="19.5" customHeight="1" thickBot="1">
      <c r="A37" s="13" t="s">
        <v>13</v>
      </c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"/>
    </row>
    <row r="38" spans="1:15" ht="14.25">
      <c r="A38" s="16"/>
      <c r="B38" s="17"/>
      <c r="C38" s="17"/>
      <c r="D38" s="17"/>
      <c r="E38" s="17"/>
      <c r="F38" s="17"/>
      <c r="G38" s="18" t="s">
        <v>14</v>
      </c>
      <c r="H38" s="19"/>
      <c r="I38" s="20"/>
      <c r="J38" s="18" t="s">
        <v>15</v>
      </c>
      <c r="K38" s="21"/>
      <c r="L38" s="1"/>
    </row>
    <row r="39" spans="1:15" s="27" customFormat="1" ht="14.1" customHeight="1">
      <c r="A39" s="22" t="s">
        <v>16</v>
      </c>
      <c r="B39" s="23"/>
      <c r="C39" s="23"/>
      <c r="D39" s="23"/>
      <c r="E39" s="23"/>
      <c r="F39" s="24"/>
      <c r="G39" s="25"/>
      <c r="H39" s="25"/>
      <c r="I39" s="25"/>
      <c r="J39" s="25"/>
      <c r="K39" s="26"/>
      <c r="L39" s="1"/>
      <c r="O39" s="28"/>
    </row>
    <row r="40" spans="1:15" s="27" customFormat="1" ht="14.1" customHeight="1">
      <c r="A40" s="22" t="s">
        <v>17</v>
      </c>
      <c r="B40" s="23"/>
      <c r="C40" s="23"/>
      <c r="D40" s="23"/>
      <c r="E40" s="23"/>
      <c r="F40" s="24"/>
      <c r="G40" s="29">
        <f>SUM(G41:G51)</f>
        <v>448007671.31</v>
      </c>
      <c r="H40" s="29"/>
      <c r="I40" s="29"/>
      <c r="J40" s="29">
        <f>SUM(J41:J51)</f>
        <v>562902409.23000002</v>
      </c>
      <c r="K40" s="30"/>
      <c r="L40" s="1"/>
      <c r="O40" s="28"/>
    </row>
    <row r="41" spans="1:15" s="27" customFormat="1" ht="14.1" customHeight="1">
      <c r="A41" s="31"/>
      <c r="B41" s="32"/>
      <c r="C41" s="33" t="s">
        <v>18</v>
      </c>
      <c r="D41" s="33"/>
      <c r="E41" s="33"/>
      <c r="F41" s="34"/>
      <c r="G41" s="35">
        <f>+'[1]EDO. DE ACTIVIDADES'!I15</f>
        <v>150991008.56</v>
      </c>
      <c r="H41" s="35"/>
      <c r="I41" s="35"/>
      <c r="J41" s="35">
        <f>+'[1]EDO. DE ACTIVIDADES'!K15</f>
        <v>171002922.00999999</v>
      </c>
      <c r="K41" s="36"/>
      <c r="L41" s="1"/>
      <c r="O41" s="28"/>
    </row>
    <row r="42" spans="1:15" s="27" customFormat="1" ht="14.1" customHeight="1">
      <c r="A42" s="31"/>
      <c r="B42" s="32"/>
      <c r="C42" s="33" t="s">
        <v>19</v>
      </c>
      <c r="D42" s="33"/>
      <c r="E42" s="33"/>
      <c r="F42" s="34"/>
      <c r="G42" s="35">
        <f>+'[1]EDO. DE ACTIVIDADES'!I16</f>
        <v>1966534.1</v>
      </c>
      <c r="H42" s="35"/>
      <c r="I42" s="35"/>
      <c r="J42" s="35">
        <f>+'[1]EDO. DE ACTIVIDADES'!K16</f>
        <v>2734640.82</v>
      </c>
      <c r="K42" s="36"/>
      <c r="L42" s="1"/>
      <c r="O42" s="28"/>
    </row>
    <row r="43" spans="1:15" s="27" customFormat="1" ht="14.1" customHeight="1">
      <c r="A43" s="31"/>
      <c r="B43" s="32"/>
      <c r="C43" s="33" t="s">
        <v>20</v>
      </c>
      <c r="D43" s="33"/>
      <c r="E43" s="33"/>
      <c r="F43" s="34"/>
      <c r="G43" s="35">
        <f>+'[1]EDO. DE ACTIVIDADES'!I17</f>
        <v>1252707.51</v>
      </c>
      <c r="H43" s="35"/>
      <c r="I43" s="35"/>
      <c r="J43" s="35">
        <f>+'[1]EDO. DE ACTIVIDADES'!K17</f>
        <v>1743572.11</v>
      </c>
      <c r="K43" s="36"/>
      <c r="L43" s="1"/>
      <c r="O43" s="28"/>
    </row>
    <row r="44" spans="1:15" s="27" customFormat="1" ht="14.1" customHeight="1">
      <c r="A44" s="31"/>
      <c r="B44" s="32"/>
      <c r="C44" s="33" t="s">
        <v>21</v>
      </c>
      <c r="D44" s="33"/>
      <c r="E44" s="33"/>
      <c r="F44" s="34"/>
      <c r="G44" s="35">
        <f>+'[1]EDO. DE ACTIVIDADES'!I18</f>
        <v>44104524.490000002</v>
      </c>
      <c r="H44" s="35"/>
      <c r="I44" s="35"/>
      <c r="J44" s="35">
        <f>+'[1]EDO. DE ACTIVIDADES'!K18</f>
        <v>52601400.68</v>
      </c>
      <c r="K44" s="36"/>
      <c r="L44" s="1"/>
      <c r="O44" s="28"/>
    </row>
    <row r="45" spans="1:15" s="27" customFormat="1" ht="14.1" customHeight="1">
      <c r="A45" s="31"/>
      <c r="B45" s="32"/>
      <c r="C45" s="33" t="s">
        <v>22</v>
      </c>
      <c r="D45" s="33"/>
      <c r="E45" s="33"/>
      <c r="F45" s="34"/>
      <c r="G45" s="35">
        <f>+'[1]EDO. DE ACTIVIDADES'!I19</f>
        <v>7493466.5599999996</v>
      </c>
      <c r="H45" s="35"/>
      <c r="I45" s="35"/>
      <c r="J45" s="35">
        <f>+'[1]EDO. DE ACTIVIDADES'!K19</f>
        <v>10770472.119999999</v>
      </c>
      <c r="K45" s="36"/>
      <c r="L45" s="1"/>
      <c r="O45" s="28"/>
    </row>
    <row r="46" spans="1:15" s="27" customFormat="1" ht="14.1" customHeight="1">
      <c r="A46" s="31"/>
      <c r="B46" s="32"/>
      <c r="C46" s="33" t="s">
        <v>23</v>
      </c>
      <c r="D46" s="33"/>
      <c r="E46" s="33"/>
      <c r="F46" s="34"/>
      <c r="G46" s="35">
        <f>+'[1]EDO. DE ACTIVIDADES'!I20</f>
        <v>7709356.1299999999</v>
      </c>
      <c r="H46" s="35"/>
      <c r="I46" s="35"/>
      <c r="J46" s="35">
        <f>+'[1]EDO. DE ACTIVIDADES'!K20</f>
        <v>12024330.66</v>
      </c>
      <c r="K46" s="36"/>
      <c r="L46" s="1"/>
      <c r="O46" s="28"/>
    </row>
    <row r="47" spans="1:15" s="27" customFormat="1" ht="14.1" customHeight="1">
      <c r="A47" s="31"/>
      <c r="B47" s="32"/>
      <c r="C47" s="33" t="s">
        <v>24</v>
      </c>
      <c r="D47" s="33"/>
      <c r="E47" s="33"/>
      <c r="F47" s="34"/>
      <c r="G47" s="35">
        <f>+'[1]EDO. DE ACTIVIDADES'!I21</f>
        <v>0</v>
      </c>
      <c r="H47" s="35"/>
      <c r="I47" s="35"/>
      <c r="J47" s="35">
        <f>+'[1]EDO. DE ACTIVIDADES'!K21</f>
        <v>0</v>
      </c>
      <c r="K47" s="36"/>
      <c r="L47" s="1"/>
      <c r="O47" s="28"/>
    </row>
    <row r="48" spans="1:15" s="27" customFormat="1" ht="27" customHeight="1">
      <c r="A48" s="31"/>
      <c r="B48" s="32"/>
      <c r="C48" s="33" t="s">
        <v>25</v>
      </c>
      <c r="D48" s="33"/>
      <c r="E48" s="33"/>
      <c r="F48" s="34"/>
      <c r="G48" s="37">
        <f>+'[1]EDO. DE ACTIVIDADES'!I22</f>
        <v>0</v>
      </c>
      <c r="H48" s="37"/>
      <c r="I48" s="37"/>
      <c r="J48" s="37">
        <f>+'[1]EDO. DE ACTIVIDADES'!K22</f>
        <v>192989.07</v>
      </c>
      <c r="K48" s="38"/>
      <c r="L48" s="1"/>
      <c r="O48" s="28"/>
    </row>
    <row r="49" spans="1:15" s="27" customFormat="1" ht="14.1" customHeight="1">
      <c r="A49" s="31"/>
      <c r="B49" s="32"/>
      <c r="C49" s="39" t="s">
        <v>26</v>
      </c>
      <c r="D49" s="39"/>
      <c r="E49" s="39"/>
      <c r="F49" s="40"/>
      <c r="G49" s="35">
        <f>+'[1]EDO. DE ACTIVIDADES'!I25</f>
        <v>233791386.46000001</v>
      </c>
      <c r="H49" s="35"/>
      <c r="I49" s="35"/>
      <c r="J49" s="35">
        <f>+'[1]EDO. DE ACTIVIDADES'!K25</f>
        <v>311832081.75999999</v>
      </c>
      <c r="K49" s="36"/>
      <c r="L49" s="1"/>
      <c r="O49" s="28"/>
    </row>
    <row r="50" spans="1:15" s="27" customFormat="1" ht="14.1" customHeight="1">
      <c r="A50" s="31"/>
      <c r="B50" s="32"/>
      <c r="C50" s="39" t="s">
        <v>27</v>
      </c>
      <c r="D50" s="39"/>
      <c r="E50" s="39"/>
      <c r="F50" s="40"/>
      <c r="G50" s="35">
        <f>+'[1]EDO. DE ACTIVIDADES'!I26</f>
        <v>0</v>
      </c>
      <c r="H50" s="35"/>
      <c r="I50" s="35"/>
      <c r="J50" s="35">
        <f>+'[1]EDO. DE ACTIVIDADES'!K26</f>
        <v>0</v>
      </c>
      <c r="K50" s="36"/>
      <c r="L50" s="1"/>
      <c r="O50" s="28"/>
    </row>
    <row r="51" spans="1:15" s="27" customFormat="1" ht="14.1" customHeight="1">
      <c r="A51" s="31"/>
      <c r="B51" s="32"/>
      <c r="C51" s="39" t="s">
        <v>28</v>
      </c>
      <c r="D51" s="39"/>
      <c r="E51" s="39"/>
      <c r="F51" s="40"/>
      <c r="G51" s="35">
        <f>+'[1]EDO. DE ACTIVIDADES'!I28</f>
        <v>698687.5</v>
      </c>
      <c r="H51" s="35"/>
      <c r="I51" s="35"/>
      <c r="J51" s="35">
        <f>+'[1]EDO. DE ACTIVIDADES'!K28</f>
        <v>0</v>
      </c>
      <c r="K51" s="36"/>
      <c r="L51" s="1"/>
      <c r="O51" s="28"/>
    </row>
    <row r="52" spans="1:15" s="27" customFormat="1" ht="10.5" customHeight="1">
      <c r="A52" s="22"/>
      <c r="B52" s="23"/>
      <c r="C52" s="23"/>
      <c r="D52" s="23"/>
      <c r="E52" s="23"/>
      <c r="F52" s="24"/>
      <c r="G52" s="35"/>
      <c r="H52" s="35"/>
      <c r="I52" s="35"/>
      <c r="J52" s="35"/>
      <c r="K52" s="36"/>
      <c r="L52" s="1"/>
      <c r="O52" s="28"/>
    </row>
    <row r="53" spans="1:15" s="27" customFormat="1" ht="14.1" customHeight="1">
      <c r="A53" s="22" t="s">
        <v>29</v>
      </c>
      <c r="B53" s="23"/>
      <c r="C53" s="23"/>
      <c r="D53" s="23"/>
      <c r="E53" s="23"/>
      <c r="F53" s="24"/>
      <c r="G53" s="41">
        <f>SUM(G54:G69)</f>
        <v>347460333.64000005</v>
      </c>
      <c r="H53" s="41"/>
      <c r="I53" s="41"/>
      <c r="J53" s="41">
        <f>SUM(J54:J69)</f>
        <v>515748441.36000007</v>
      </c>
      <c r="K53" s="42"/>
      <c r="L53" s="1"/>
      <c r="O53" s="28"/>
    </row>
    <row r="54" spans="1:15" s="27" customFormat="1" ht="14.1" customHeight="1">
      <c r="A54" s="31"/>
      <c r="B54" s="32"/>
      <c r="C54" s="39" t="s">
        <v>30</v>
      </c>
      <c r="D54" s="39"/>
      <c r="E54" s="39"/>
      <c r="F54" s="40"/>
      <c r="G54" s="43">
        <f>+'[1]EDO. DE ACTIVIDADES'!I39</f>
        <v>203014618.34</v>
      </c>
      <c r="H54" s="43"/>
      <c r="I54" s="35"/>
      <c r="J54" s="43">
        <f>+'[1]EDO. DE ACTIVIDADES'!K39</f>
        <v>294186816.92000002</v>
      </c>
      <c r="K54" s="44"/>
      <c r="L54" s="1"/>
      <c r="O54" s="28"/>
    </row>
    <row r="55" spans="1:15" s="27" customFormat="1" ht="14.1" customHeight="1">
      <c r="A55" s="31"/>
      <c r="B55" s="32"/>
      <c r="C55" s="39" t="s">
        <v>31</v>
      </c>
      <c r="D55" s="39"/>
      <c r="E55" s="39"/>
      <c r="F55" s="40"/>
      <c r="G55" s="43">
        <f>+'[1]EDO. DE ACTIVIDADES'!I40</f>
        <v>27296885.920000002</v>
      </c>
      <c r="H55" s="43"/>
      <c r="I55" s="35"/>
      <c r="J55" s="43">
        <f>+'[1]EDO. DE ACTIVIDADES'!K40</f>
        <v>35636174.710000001</v>
      </c>
      <c r="K55" s="44"/>
      <c r="L55" s="1"/>
      <c r="O55" s="28"/>
    </row>
    <row r="56" spans="1:15" s="27" customFormat="1" ht="14.1" customHeight="1">
      <c r="A56" s="31"/>
      <c r="B56" s="32"/>
      <c r="C56" s="39" t="s">
        <v>32</v>
      </c>
      <c r="D56" s="39"/>
      <c r="E56" s="39"/>
      <c r="F56" s="40"/>
      <c r="G56" s="43">
        <f>+'[1]EDO. DE ACTIVIDADES'!I41</f>
        <v>69557794.810000002</v>
      </c>
      <c r="H56" s="43"/>
      <c r="I56" s="35"/>
      <c r="J56" s="43">
        <f>+'[1]EDO. DE ACTIVIDADES'!K41</f>
        <v>93561604.170000002</v>
      </c>
      <c r="K56" s="44"/>
      <c r="L56" s="1"/>
      <c r="O56" s="28"/>
    </row>
    <row r="57" spans="1:15" s="27" customFormat="1" ht="14.1" customHeight="1">
      <c r="A57" s="31"/>
      <c r="B57" s="32"/>
      <c r="C57" s="39" t="s">
        <v>33</v>
      </c>
      <c r="D57" s="39"/>
      <c r="E57" s="39"/>
      <c r="F57" s="40"/>
      <c r="G57" s="35">
        <f>+'[1]EDO. DE ACTIVIDADES'!I43</f>
        <v>25820022.309999999</v>
      </c>
      <c r="H57" s="35"/>
      <c r="I57" s="35"/>
      <c r="J57" s="35">
        <f>+'[1]EDO. DE ACTIVIDADES'!K43</f>
        <v>32679312.43</v>
      </c>
      <c r="K57" s="36"/>
      <c r="L57" s="1"/>
      <c r="O57" s="28"/>
    </row>
    <row r="58" spans="1:15" s="27" customFormat="1" ht="14.1" customHeight="1">
      <c r="A58" s="31"/>
      <c r="B58" s="32"/>
      <c r="C58" s="39" t="s">
        <v>34</v>
      </c>
      <c r="D58" s="39"/>
      <c r="E58" s="39"/>
      <c r="F58" s="40"/>
      <c r="G58" s="35">
        <f>+'[1]EDO. DE ACTIVIDADES'!I44</f>
        <v>1218897.04</v>
      </c>
      <c r="H58" s="35"/>
      <c r="I58" s="35"/>
      <c r="J58" s="35">
        <f>+'[1]EDO. DE ACTIVIDADES'!K44</f>
        <v>1342648.06</v>
      </c>
      <c r="K58" s="36"/>
      <c r="L58" s="1"/>
      <c r="O58" s="28"/>
    </row>
    <row r="59" spans="1:15" s="27" customFormat="1" ht="14.1" customHeight="1">
      <c r="A59" s="31"/>
      <c r="B59" s="32"/>
      <c r="C59" s="39" t="s">
        <v>35</v>
      </c>
      <c r="D59" s="39"/>
      <c r="E59" s="39"/>
      <c r="F59" s="40"/>
      <c r="G59" s="35">
        <v>0</v>
      </c>
      <c r="H59" s="35"/>
      <c r="I59" s="35"/>
      <c r="J59" s="35">
        <v>0</v>
      </c>
      <c r="K59" s="36"/>
      <c r="L59" s="1"/>
      <c r="O59" s="28"/>
    </row>
    <row r="60" spans="1:15" s="27" customFormat="1" ht="14.1" customHeight="1">
      <c r="A60" s="31"/>
      <c r="B60" s="32"/>
      <c r="C60" s="39" t="s">
        <v>36</v>
      </c>
      <c r="D60" s="39"/>
      <c r="E60" s="39"/>
      <c r="F60" s="40"/>
      <c r="G60" s="35">
        <f>+'[1]EDO. DE ACTIVIDADES'!I46</f>
        <v>7522641.1699999999</v>
      </c>
      <c r="H60" s="35"/>
      <c r="I60" s="35"/>
      <c r="J60" s="35">
        <f>+'[1]EDO. DE ACTIVIDADES'!K46</f>
        <v>9108820.8000000007</v>
      </c>
      <c r="K60" s="36"/>
      <c r="L60" s="1"/>
      <c r="O60" s="28"/>
    </row>
    <row r="61" spans="1:15" s="27" customFormat="1" ht="14.1" customHeight="1">
      <c r="A61" s="31"/>
      <c r="B61" s="32"/>
      <c r="C61" s="39" t="s">
        <v>37</v>
      </c>
      <c r="D61" s="39"/>
      <c r="E61" s="39"/>
      <c r="F61" s="40"/>
      <c r="G61" s="35">
        <f>+'[1]EDO. DE ACTIVIDADES'!I47</f>
        <v>0</v>
      </c>
      <c r="H61" s="35"/>
      <c r="I61" s="35"/>
      <c r="J61" s="35">
        <f>+'[1]EDO. DE ACTIVIDADES'!K47</f>
        <v>0</v>
      </c>
      <c r="K61" s="36"/>
      <c r="L61" s="1"/>
      <c r="O61" s="28"/>
    </row>
    <row r="62" spans="1:15" s="27" customFormat="1" ht="14.1" customHeight="1">
      <c r="A62" s="31"/>
      <c r="B62" s="32"/>
      <c r="C62" s="39" t="s">
        <v>38</v>
      </c>
      <c r="D62" s="39"/>
      <c r="E62" s="39"/>
      <c r="F62" s="40"/>
      <c r="G62" s="35">
        <v>0</v>
      </c>
      <c r="H62" s="35"/>
      <c r="I62" s="35"/>
      <c r="J62" s="35">
        <v>0</v>
      </c>
      <c r="K62" s="36"/>
      <c r="L62" s="1"/>
      <c r="O62" s="28"/>
    </row>
    <row r="63" spans="1:15" s="27" customFormat="1" ht="14.1" customHeight="1">
      <c r="A63" s="31"/>
      <c r="B63" s="32"/>
      <c r="C63" s="39" t="s">
        <v>39</v>
      </c>
      <c r="D63" s="39"/>
      <c r="E63" s="39"/>
      <c r="F63" s="40"/>
      <c r="G63" s="35"/>
      <c r="H63" s="35"/>
      <c r="I63" s="35"/>
      <c r="J63" s="35"/>
      <c r="K63" s="36"/>
      <c r="L63" s="1"/>
      <c r="O63" s="28"/>
    </row>
    <row r="64" spans="1:15" s="27" customFormat="1" ht="14.1" customHeight="1">
      <c r="A64" s="31"/>
      <c r="B64" s="32"/>
      <c r="C64" s="39" t="s">
        <v>40</v>
      </c>
      <c r="D64" s="39"/>
      <c r="E64" s="39"/>
      <c r="F64" s="40"/>
      <c r="G64" s="35">
        <f>+'[1]EDO. DE ACTIVIDADES'!I50</f>
        <v>0</v>
      </c>
      <c r="H64" s="35"/>
      <c r="I64" s="35"/>
      <c r="J64" s="35">
        <f>+'[1]EDO. DE ACTIVIDADES'!K50</f>
        <v>150000</v>
      </c>
      <c r="K64" s="36"/>
      <c r="L64" s="1"/>
      <c r="O64" s="28"/>
    </row>
    <row r="65" spans="1:15" s="27" customFormat="1" ht="14.1" customHeight="1">
      <c r="A65" s="31"/>
      <c r="B65" s="32"/>
      <c r="C65" s="39" t="s">
        <v>41</v>
      </c>
      <c r="D65" s="39"/>
      <c r="E65" s="39"/>
      <c r="F65" s="40"/>
      <c r="G65" s="35">
        <v>0</v>
      </c>
      <c r="H65" s="35"/>
      <c r="I65" s="35"/>
      <c r="J65" s="35">
        <v>0</v>
      </c>
      <c r="K65" s="36"/>
      <c r="L65" s="1"/>
      <c r="O65" s="28"/>
    </row>
    <row r="66" spans="1:15" s="27" customFormat="1" ht="14.1" customHeight="1">
      <c r="A66" s="31"/>
      <c r="B66" s="32"/>
      <c r="C66" s="39" t="s">
        <v>42</v>
      </c>
      <c r="D66" s="39"/>
      <c r="E66" s="39"/>
      <c r="F66" s="40"/>
      <c r="G66" s="45"/>
      <c r="H66" s="45"/>
      <c r="I66" s="45"/>
      <c r="J66" s="45"/>
      <c r="K66" s="36"/>
      <c r="L66" s="1"/>
      <c r="O66" s="28"/>
    </row>
    <row r="67" spans="1:15" s="27" customFormat="1" ht="14.1" customHeight="1">
      <c r="A67" s="31"/>
      <c r="B67" s="32"/>
      <c r="C67" s="39" t="s">
        <v>43</v>
      </c>
      <c r="D67" s="39"/>
      <c r="E67" s="39"/>
      <c r="F67" s="40"/>
      <c r="G67" s="45"/>
      <c r="H67" s="45"/>
      <c r="I67" s="45"/>
      <c r="J67" s="45"/>
      <c r="K67" s="36"/>
      <c r="L67" s="1"/>
      <c r="O67" s="28"/>
    </row>
    <row r="68" spans="1:15" s="27" customFormat="1" ht="14.1" customHeight="1">
      <c r="A68" s="31"/>
      <c r="B68" s="32"/>
      <c r="C68" s="39" t="s">
        <v>44</v>
      </c>
      <c r="D68" s="39"/>
      <c r="E68" s="39"/>
      <c r="F68" s="40"/>
      <c r="G68" s="35">
        <f>+'[1]EDO. DE ACTIVIDADES'!I56</f>
        <v>0</v>
      </c>
      <c r="H68" s="35"/>
      <c r="I68" s="35"/>
      <c r="J68" s="35">
        <f>+'[1]EDO. DE ACTIVIDADES'!K56</f>
        <v>22252499.98</v>
      </c>
      <c r="K68" s="36"/>
      <c r="L68" s="1"/>
      <c r="O68" s="28"/>
    </row>
    <row r="69" spans="1:15" s="27" customFormat="1" ht="14.1" customHeight="1">
      <c r="A69" s="31"/>
      <c r="B69" s="32"/>
      <c r="C69" s="39" t="s">
        <v>45</v>
      </c>
      <c r="D69" s="39"/>
      <c r="E69" s="39"/>
      <c r="F69" s="40"/>
      <c r="G69" s="35">
        <f>SUM(F70:F74)</f>
        <v>13029474.049999999</v>
      </c>
      <c r="H69" s="35"/>
      <c r="I69" s="35"/>
      <c r="J69" s="35">
        <f>SUM(I70:I73)</f>
        <v>26830564.290000003</v>
      </c>
      <c r="K69" s="36"/>
      <c r="L69" s="1"/>
      <c r="O69" s="28"/>
    </row>
    <row r="70" spans="1:15" s="27" customFormat="1" ht="15.75" hidden="1" customHeight="1">
      <c r="A70" s="31"/>
      <c r="B70" s="32"/>
      <c r="C70" s="39" t="s">
        <v>46</v>
      </c>
      <c r="D70" s="39"/>
      <c r="E70" s="39"/>
      <c r="F70" s="35">
        <f>+'[1]EDO. DE ACTIVIDADES'!I59</f>
        <v>12725973.359999999</v>
      </c>
      <c r="G70" s="46"/>
      <c r="H70" s="46"/>
      <c r="I70" s="35">
        <f>+'[1]EDO. DE ACTIVIDADES'!K59</f>
        <v>17790609.350000001</v>
      </c>
      <c r="J70" s="46"/>
      <c r="K70" s="47"/>
      <c r="L70" s="1"/>
      <c r="O70" s="28"/>
    </row>
    <row r="71" spans="1:15" s="27" customFormat="1" ht="15.75" hidden="1" customHeight="1">
      <c r="A71" s="31"/>
      <c r="B71" s="32"/>
      <c r="C71" s="39" t="s">
        <v>47</v>
      </c>
      <c r="D71" s="39"/>
      <c r="E71" s="39"/>
      <c r="F71" s="35">
        <f>+'[1]EDO. DE ACTIVIDADES'!I60</f>
        <v>0</v>
      </c>
      <c r="G71" s="46"/>
      <c r="H71" s="46"/>
      <c r="I71" s="35">
        <f>+'[1]EDO. DE ACTIVIDADES'!K60</f>
        <v>0</v>
      </c>
      <c r="J71" s="46"/>
      <c r="K71" s="47"/>
      <c r="L71" s="1"/>
      <c r="O71" s="28"/>
    </row>
    <row r="72" spans="1:15" s="27" customFormat="1" ht="15.75" hidden="1" customHeight="1">
      <c r="A72" s="31"/>
      <c r="B72" s="32"/>
      <c r="C72" s="39" t="s">
        <v>48</v>
      </c>
      <c r="D72" s="39"/>
      <c r="E72" s="39"/>
      <c r="F72" s="35">
        <f>+'[1]EDO. DE ACTIVIDADES'!I65</f>
        <v>303500.69</v>
      </c>
      <c r="G72" s="46"/>
      <c r="H72" s="46"/>
      <c r="I72" s="35">
        <f>+'[1]EDO. DE ACTIVIDADES'!K65</f>
        <v>660672.05000000005</v>
      </c>
      <c r="J72" s="35"/>
      <c r="K72" s="36"/>
      <c r="L72" s="1"/>
      <c r="O72" s="28"/>
    </row>
    <row r="73" spans="1:15" s="27" customFormat="1" ht="15.75" hidden="1" customHeight="1">
      <c r="A73" s="31"/>
      <c r="B73" s="32"/>
      <c r="C73" s="39" t="s">
        <v>49</v>
      </c>
      <c r="D73" s="39"/>
      <c r="E73" s="39"/>
      <c r="F73" s="35">
        <f>+'[1]EDO. DE ACTIVIDADES'!I74</f>
        <v>0</v>
      </c>
      <c r="G73" s="46"/>
      <c r="H73" s="46"/>
      <c r="I73" s="35">
        <f>+'[1]EDO. DE ACTIVIDADES'!K74</f>
        <v>8379282.8899999997</v>
      </c>
      <c r="J73" s="46"/>
      <c r="K73" s="47"/>
      <c r="L73" s="1"/>
      <c r="O73" s="28"/>
    </row>
    <row r="74" spans="1:15" s="27" customFormat="1" ht="7.5" customHeight="1">
      <c r="A74" s="31"/>
      <c r="B74" s="32"/>
      <c r="C74" s="40"/>
      <c r="D74" s="40"/>
      <c r="E74" s="40"/>
      <c r="F74" s="35"/>
      <c r="G74" s="46"/>
      <c r="H74" s="46"/>
      <c r="I74" s="35"/>
      <c r="J74" s="35"/>
      <c r="K74" s="36"/>
      <c r="L74" s="1"/>
      <c r="O74" s="28"/>
    </row>
    <row r="75" spans="1:15" s="27" customFormat="1" ht="14.1" customHeight="1">
      <c r="A75" s="22" t="s">
        <v>50</v>
      </c>
      <c r="B75" s="23"/>
      <c r="C75" s="23"/>
      <c r="D75" s="23"/>
      <c r="E75" s="23"/>
      <c r="F75" s="48"/>
      <c r="G75" s="49">
        <f>+G40-G53</f>
        <v>100547337.66999996</v>
      </c>
      <c r="H75" s="49"/>
      <c r="I75" s="43"/>
      <c r="J75" s="49">
        <f>+J40-J53</f>
        <v>47153967.869999945</v>
      </c>
      <c r="K75" s="50"/>
      <c r="L75" s="1"/>
      <c r="O75" s="28"/>
    </row>
    <row r="76" spans="1:15" s="27" customFormat="1" ht="7.5" customHeight="1">
      <c r="A76" s="51"/>
      <c r="B76" s="24"/>
      <c r="C76" s="24"/>
      <c r="D76" s="24"/>
      <c r="E76" s="24"/>
      <c r="F76" s="48"/>
      <c r="G76" s="43"/>
      <c r="H76" s="43"/>
      <c r="I76" s="43"/>
      <c r="J76" s="43"/>
      <c r="K76" s="44"/>
      <c r="L76" s="1"/>
      <c r="O76" s="28"/>
    </row>
    <row r="77" spans="1:15" s="27" customFormat="1" ht="14.1" customHeight="1">
      <c r="A77" s="22" t="s">
        <v>51</v>
      </c>
      <c r="B77" s="23"/>
      <c r="C77" s="23"/>
      <c r="D77" s="23"/>
      <c r="E77" s="23"/>
      <c r="F77" s="48"/>
      <c r="G77" s="43"/>
      <c r="H77" s="43"/>
      <c r="I77" s="43"/>
      <c r="J77" s="43"/>
      <c r="K77" s="44"/>
      <c r="L77" s="1"/>
      <c r="O77" s="28"/>
    </row>
    <row r="78" spans="1:15" s="27" customFormat="1" ht="14.1" customHeight="1">
      <c r="A78" s="22" t="s">
        <v>17</v>
      </c>
      <c r="B78" s="23"/>
      <c r="C78" s="23"/>
      <c r="D78" s="23"/>
      <c r="E78" s="23"/>
      <c r="F78" s="48"/>
      <c r="G78" s="49">
        <f>SUM(G79:G88)</f>
        <v>58797</v>
      </c>
      <c r="H78" s="49"/>
      <c r="I78" s="43"/>
      <c r="J78" s="49">
        <f>SUM(J79:J88)</f>
        <v>712974</v>
      </c>
      <c r="K78" s="50"/>
      <c r="L78" s="1"/>
      <c r="O78" s="28"/>
    </row>
    <row r="79" spans="1:15" s="27" customFormat="1" ht="14.1" customHeight="1">
      <c r="A79" s="31"/>
      <c r="B79" s="52"/>
      <c r="C79" s="39" t="s">
        <v>52</v>
      </c>
      <c r="D79" s="39"/>
      <c r="E79" s="39"/>
      <c r="F79" s="53"/>
      <c r="G79" s="54">
        <v>0</v>
      </c>
      <c r="H79" s="43"/>
      <c r="I79" s="43"/>
      <c r="J79" s="43">
        <v>0</v>
      </c>
      <c r="K79" s="44"/>
      <c r="L79" s="1"/>
      <c r="O79" s="28"/>
    </row>
    <row r="80" spans="1:15" s="27" customFormat="1" ht="14.1" customHeight="1">
      <c r="A80" s="31"/>
      <c r="B80" s="52"/>
      <c r="C80" s="39" t="s">
        <v>53</v>
      </c>
      <c r="D80" s="39"/>
      <c r="E80" s="39"/>
      <c r="F80" s="55"/>
      <c r="G80" s="56"/>
      <c r="H80" s="43"/>
      <c r="I80" s="43"/>
      <c r="J80" s="54"/>
      <c r="K80" s="57"/>
      <c r="L80" s="1"/>
      <c r="O80" s="28"/>
    </row>
    <row r="81" spans="1:15" s="27" customFormat="1" ht="14.1" customHeight="1">
      <c r="A81" s="31"/>
      <c r="B81" s="58"/>
      <c r="C81" s="39" t="s">
        <v>54</v>
      </c>
      <c r="D81" s="39"/>
      <c r="E81" s="39"/>
      <c r="F81" s="53"/>
      <c r="G81" s="43">
        <f>SUM(F82:F88)</f>
        <v>58797</v>
      </c>
      <c r="H81" s="43"/>
      <c r="I81" s="43"/>
      <c r="J81" s="43">
        <v>712974</v>
      </c>
      <c r="K81" s="44"/>
      <c r="L81" s="1"/>
      <c r="O81" s="28"/>
    </row>
    <row r="82" spans="1:15" s="27" customFormat="1" ht="15.75" hidden="1" customHeight="1">
      <c r="A82" s="31"/>
      <c r="B82" s="58"/>
      <c r="C82" s="39" t="s">
        <v>55</v>
      </c>
      <c r="D82" s="39"/>
      <c r="E82" s="39"/>
      <c r="F82" s="28">
        <v>0</v>
      </c>
      <c r="G82" s="54"/>
      <c r="H82" s="54"/>
      <c r="I82" s="54"/>
      <c r="J82" s="54"/>
      <c r="K82" s="57"/>
      <c r="L82" s="1"/>
      <c r="O82" s="28"/>
    </row>
    <row r="83" spans="1:15" s="27" customFormat="1" ht="15.75" hidden="1" customHeight="1">
      <c r="A83" s="31"/>
      <c r="B83" s="58"/>
      <c r="C83" s="39" t="s">
        <v>56</v>
      </c>
      <c r="D83" s="39"/>
      <c r="E83" s="39"/>
      <c r="F83" s="56"/>
      <c r="G83" s="54"/>
      <c r="H83" s="54"/>
      <c r="I83" s="46"/>
      <c r="J83" s="54"/>
      <c r="K83" s="57"/>
      <c r="L83" s="1"/>
      <c r="O83" s="28"/>
    </row>
    <row r="84" spans="1:15" s="27" customFormat="1" ht="15.75" hidden="1" customHeight="1">
      <c r="A84" s="31"/>
      <c r="B84" s="58"/>
      <c r="C84" s="39" t="s">
        <v>57</v>
      </c>
      <c r="D84" s="39"/>
      <c r="E84" s="39"/>
      <c r="F84" s="59"/>
      <c r="G84" s="54"/>
      <c r="H84" s="54"/>
      <c r="I84" s="54"/>
      <c r="J84" s="54"/>
      <c r="K84" s="57"/>
      <c r="L84" s="1"/>
      <c r="O84" s="28"/>
    </row>
    <row r="85" spans="1:15" s="27" customFormat="1" ht="15.75" hidden="1" customHeight="1">
      <c r="A85" s="31"/>
      <c r="B85" s="58"/>
      <c r="C85" s="39" t="s">
        <v>58</v>
      </c>
      <c r="D85" s="39"/>
      <c r="E85" s="39"/>
      <c r="F85" s="54"/>
      <c r="G85" s="60"/>
      <c r="H85" s="54"/>
      <c r="I85" s="54"/>
      <c r="J85" s="54"/>
      <c r="K85" s="57"/>
      <c r="L85" s="1"/>
      <c r="O85" s="28"/>
    </row>
    <row r="86" spans="1:15" s="27" customFormat="1" ht="15.75" hidden="1" customHeight="1">
      <c r="A86" s="31"/>
      <c r="B86" s="58"/>
      <c r="C86" s="39" t="s">
        <v>59</v>
      </c>
      <c r="D86" s="39"/>
      <c r="E86" s="39"/>
      <c r="F86" s="59"/>
      <c r="G86" s="54"/>
      <c r="H86" s="54"/>
      <c r="I86" s="54"/>
      <c r="J86" s="54"/>
      <c r="K86" s="57"/>
      <c r="L86" s="1"/>
      <c r="O86" s="28"/>
    </row>
    <row r="87" spans="1:15" s="27" customFormat="1" ht="15.75" hidden="1" customHeight="1">
      <c r="A87" s="31"/>
      <c r="B87" s="58"/>
      <c r="C87" s="39" t="s">
        <v>60</v>
      </c>
      <c r="D87" s="39"/>
      <c r="E87" s="39"/>
      <c r="F87" s="59">
        <f>-'[1]ESTADO SITUACION FIN'!K42</f>
        <v>0</v>
      </c>
      <c r="G87" s="54"/>
      <c r="H87" s="54"/>
      <c r="I87" s="54"/>
      <c r="J87" s="54"/>
      <c r="K87" s="57"/>
      <c r="L87" s="1"/>
      <c r="O87" s="28"/>
    </row>
    <row r="88" spans="1:15" s="27" customFormat="1" ht="15.75" hidden="1" customHeight="1">
      <c r="A88" s="31"/>
      <c r="B88" s="58"/>
      <c r="C88" s="39" t="s">
        <v>61</v>
      </c>
      <c r="D88" s="39"/>
      <c r="E88" s="39"/>
      <c r="F88" s="27">
        <f>+'[1]EDO CAMBIOS SITUACION FIN'!J19</f>
        <v>58797</v>
      </c>
      <c r="G88" s="60"/>
      <c r="H88" s="54"/>
      <c r="I88" s="46"/>
      <c r="J88" s="54"/>
      <c r="K88" s="57"/>
      <c r="L88" s="1"/>
      <c r="O88" s="28"/>
    </row>
    <row r="89" spans="1:15" s="27" customFormat="1" ht="8.25" customHeight="1">
      <c r="A89" s="31"/>
      <c r="B89" s="58"/>
      <c r="C89" s="40"/>
      <c r="D89" s="40"/>
      <c r="E89" s="40"/>
      <c r="F89" s="53"/>
      <c r="G89" s="43"/>
      <c r="H89" s="43"/>
      <c r="I89" s="43"/>
      <c r="J89" s="43"/>
      <c r="K89" s="44"/>
      <c r="L89" s="1"/>
      <c r="O89" s="28"/>
    </row>
    <row r="90" spans="1:15" s="27" customFormat="1" ht="14.1" customHeight="1">
      <c r="A90" s="22" t="s">
        <v>29</v>
      </c>
      <c r="B90" s="23"/>
      <c r="C90" s="23"/>
      <c r="D90" s="23"/>
      <c r="E90" s="23"/>
      <c r="F90" s="48"/>
      <c r="G90" s="49">
        <f>SUM(G91:G93)</f>
        <v>55873540.939999938</v>
      </c>
      <c r="H90" s="49"/>
      <c r="I90" s="43"/>
      <c r="J90" s="49">
        <f>SUM(J91:J93)</f>
        <v>55116507</v>
      </c>
      <c r="K90" s="50"/>
      <c r="L90" s="1"/>
      <c r="O90" s="28"/>
    </row>
    <row r="91" spans="1:15" s="27" customFormat="1" ht="14.1" customHeight="1">
      <c r="A91" s="61"/>
      <c r="B91" s="32"/>
      <c r="C91" s="39" t="s">
        <v>52</v>
      </c>
      <c r="D91" s="39"/>
      <c r="E91" s="39"/>
      <c r="F91" s="62"/>
      <c r="G91" s="28">
        <f>+'[1]ESTADO SITUACION FIN'!K36</f>
        <v>45948594.689999938</v>
      </c>
      <c r="H91" s="54"/>
      <c r="I91" s="54"/>
      <c r="J91" s="54">
        <f>41674166-1</f>
        <v>41674165</v>
      </c>
      <c r="K91" s="57"/>
      <c r="L91" s="1"/>
      <c r="O91" s="28"/>
    </row>
    <row r="92" spans="1:15" s="27" customFormat="1" ht="14.1" customHeight="1">
      <c r="A92" s="61"/>
      <c r="B92" s="32"/>
      <c r="C92" s="39" t="s">
        <v>53</v>
      </c>
      <c r="D92" s="39"/>
      <c r="E92" s="39"/>
      <c r="F92" s="62"/>
      <c r="G92" s="54">
        <f>+'[1]EDO CAMBIOS SITUACION FIN'!L21</f>
        <v>4092907.5600000024</v>
      </c>
      <c r="H92" s="60"/>
      <c r="I92" s="54"/>
      <c r="J92" s="54">
        <v>11328214</v>
      </c>
      <c r="K92" s="57"/>
      <c r="L92" s="1"/>
      <c r="O92" s="28"/>
    </row>
    <row r="93" spans="1:15" s="27" customFormat="1" ht="14.1" customHeight="1">
      <c r="A93" s="61"/>
      <c r="B93" s="32"/>
      <c r="C93" s="39" t="s">
        <v>62</v>
      </c>
      <c r="D93" s="39"/>
      <c r="E93" s="39"/>
      <c r="F93" s="53"/>
      <c r="G93" s="54">
        <f>SUM(F94:F101)</f>
        <v>5832038.6899999995</v>
      </c>
      <c r="H93" s="54"/>
      <c r="I93" s="54"/>
      <c r="J93" s="54">
        <v>2114128</v>
      </c>
      <c r="K93" s="57"/>
      <c r="L93" s="1"/>
      <c r="O93" s="28"/>
    </row>
    <row r="94" spans="1:15" s="27" customFormat="1" ht="15.75" hidden="1" customHeight="1">
      <c r="A94" s="61"/>
      <c r="B94" s="32"/>
      <c r="C94" s="39" t="s">
        <v>57</v>
      </c>
      <c r="D94" s="39"/>
      <c r="E94" s="39"/>
      <c r="F94" s="54">
        <f>+'[1]ESTADO SITUACION FIN'!K23</f>
        <v>0.01</v>
      </c>
      <c r="G94" s="54"/>
      <c r="H94" s="54"/>
      <c r="I94" s="56"/>
      <c r="J94" s="54"/>
      <c r="K94" s="57"/>
      <c r="L94" s="1"/>
      <c r="O94" s="28"/>
    </row>
    <row r="95" spans="1:15" s="27" customFormat="1" ht="15.75" hidden="1" customHeight="1">
      <c r="A95" s="61"/>
      <c r="B95" s="32"/>
      <c r="C95" s="39" t="s">
        <v>55</v>
      </c>
      <c r="D95" s="39"/>
      <c r="E95" s="39"/>
      <c r="F95" s="59">
        <f>+'[1]EDO CAMBIOS SITUACION FIN'!L11</f>
        <v>3634672.5700000003</v>
      </c>
      <c r="G95" s="54"/>
      <c r="H95" s="54"/>
      <c r="I95" s="56"/>
      <c r="J95" s="54"/>
      <c r="K95" s="57"/>
      <c r="L95" s="1"/>
      <c r="O95" s="28"/>
    </row>
    <row r="96" spans="1:15" s="27" customFormat="1" ht="15.75" hidden="1" customHeight="1">
      <c r="A96" s="61"/>
      <c r="B96" s="32"/>
      <c r="C96" s="39" t="s">
        <v>56</v>
      </c>
      <c r="D96" s="39"/>
      <c r="E96" s="39"/>
      <c r="F96" s="63">
        <f>+'[1]ESTADO SITUACION FIN'!K21</f>
        <v>2042478.21</v>
      </c>
      <c r="G96" s="54"/>
      <c r="H96" s="54"/>
      <c r="I96" s="54">
        <f>'[1]NO ESTADO SIT FINAN 2016-2015'!L15</f>
        <v>-894181.06</v>
      </c>
      <c r="J96" s="54"/>
      <c r="K96" s="57"/>
      <c r="L96" s="1"/>
      <c r="O96" s="28"/>
    </row>
    <row r="97" spans="1:15" s="27" customFormat="1" ht="15.75" hidden="1" customHeight="1">
      <c r="A97" s="61"/>
      <c r="B97" s="32"/>
      <c r="C97" s="39" t="s">
        <v>63</v>
      </c>
      <c r="D97" s="39"/>
      <c r="E97" s="39"/>
      <c r="F97" s="54">
        <f>+'[1]EDO CAMBIOS SITUACION FIN'!L22</f>
        <v>154887.89999999944</v>
      </c>
      <c r="G97" s="54"/>
      <c r="H97" s="54"/>
      <c r="I97" s="54">
        <f>+'[1]NO ESTADO SIT FINAN 2016-2015'!L33</f>
        <v>70285.19000000041</v>
      </c>
      <c r="J97" s="54"/>
      <c r="K97" s="57"/>
      <c r="L97" s="1"/>
      <c r="O97" s="28"/>
    </row>
    <row r="98" spans="1:15" s="27" customFormat="1" ht="15.75" hidden="1" customHeight="1">
      <c r="A98" s="61"/>
      <c r="B98" s="32"/>
      <c r="C98" s="39" t="s">
        <v>59</v>
      </c>
      <c r="D98" s="39"/>
      <c r="E98" s="39"/>
      <c r="F98" s="54"/>
      <c r="G98" s="54"/>
      <c r="H98" s="54"/>
      <c r="I98" s="56"/>
      <c r="J98" s="54"/>
      <c r="K98" s="57"/>
      <c r="L98" s="1"/>
      <c r="O98" s="28"/>
    </row>
    <row r="99" spans="1:15" s="27" customFormat="1" ht="15.75" hidden="1" customHeight="1">
      <c r="A99" s="61"/>
      <c r="B99" s="32"/>
      <c r="C99" s="39" t="s">
        <v>64</v>
      </c>
      <c r="D99" s="39"/>
      <c r="E99" s="39"/>
      <c r="F99" s="54"/>
      <c r="G99" s="54"/>
      <c r="H99" s="54"/>
      <c r="I99" s="54">
        <f>'[1]NO ESTADO SIT FINAN 2016-2015'!L29</f>
        <v>-448217.68999999994</v>
      </c>
      <c r="J99" s="54"/>
      <c r="K99" s="57"/>
      <c r="L99" s="1"/>
      <c r="O99" s="28"/>
    </row>
    <row r="100" spans="1:15" s="27" customFormat="1" ht="15.75" hidden="1" customHeight="1">
      <c r="A100" s="61"/>
      <c r="B100" s="32"/>
      <c r="C100" s="39" t="s">
        <v>65</v>
      </c>
      <c r="D100" s="39"/>
      <c r="E100" s="39"/>
      <c r="F100" s="64">
        <v>0</v>
      </c>
      <c r="G100" s="54"/>
      <c r="H100" s="54"/>
      <c r="I100" s="54"/>
      <c r="J100" s="54"/>
      <c r="K100" s="57"/>
      <c r="L100" s="1"/>
      <c r="O100" s="28"/>
    </row>
    <row r="101" spans="1:15" s="27" customFormat="1" ht="15.75" hidden="1" customHeight="1">
      <c r="A101" s="61"/>
      <c r="B101" s="32"/>
      <c r="C101" s="39" t="s">
        <v>58</v>
      </c>
      <c r="D101" s="39"/>
      <c r="E101" s="39"/>
      <c r="F101" s="54"/>
      <c r="G101" s="43"/>
      <c r="H101" s="43"/>
      <c r="I101" s="54"/>
      <c r="J101" s="49"/>
      <c r="K101" s="50"/>
      <c r="L101" s="1"/>
      <c r="O101" s="28"/>
    </row>
    <row r="102" spans="1:15" s="27" customFormat="1" ht="7.5" customHeight="1">
      <c r="A102" s="61"/>
      <c r="B102" s="32"/>
      <c r="C102" s="40"/>
      <c r="D102" s="40"/>
      <c r="E102" s="40"/>
      <c r="F102" s="65"/>
      <c r="G102" s="43"/>
      <c r="H102" s="43"/>
      <c r="I102" s="54"/>
      <c r="J102" s="49"/>
      <c r="K102" s="50"/>
      <c r="L102" s="1"/>
      <c r="O102" s="28"/>
    </row>
    <row r="103" spans="1:15" s="27" customFormat="1" ht="14.1" customHeight="1">
      <c r="A103" s="22" t="s">
        <v>66</v>
      </c>
      <c r="B103" s="23"/>
      <c r="C103" s="23"/>
      <c r="D103" s="23"/>
      <c r="E103" s="23"/>
      <c r="F103" s="48"/>
      <c r="G103" s="41">
        <f>+G78-G90</f>
        <v>-55814743.939999938</v>
      </c>
      <c r="H103" s="41"/>
      <c r="I103" s="35"/>
      <c r="J103" s="41">
        <f>+J78-J90-J101</f>
        <v>-54403533</v>
      </c>
      <c r="K103" s="42"/>
      <c r="L103" s="1"/>
      <c r="O103" s="28"/>
    </row>
    <row r="104" spans="1:15" s="27" customFormat="1" ht="8.25" customHeight="1">
      <c r="A104" s="22" t="s">
        <v>67</v>
      </c>
      <c r="B104" s="23"/>
      <c r="C104" s="23"/>
      <c r="D104" s="23"/>
      <c r="E104" s="23"/>
      <c r="F104" s="48"/>
      <c r="G104" s="35"/>
      <c r="H104" s="35"/>
      <c r="I104" s="35"/>
      <c r="J104" s="35"/>
      <c r="K104" s="36"/>
      <c r="L104" s="66"/>
      <c r="O104" s="28"/>
    </row>
    <row r="105" spans="1:15" s="27" customFormat="1" ht="14.1" customHeight="1">
      <c r="A105" s="22" t="s">
        <v>68</v>
      </c>
      <c r="B105" s="23"/>
      <c r="C105" s="23"/>
      <c r="D105" s="23"/>
      <c r="E105" s="23"/>
      <c r="F105" s="48"/>
      <c r="G105" s="35"/>
      <c r="H105" s="35"/>
      <c r="I105" s="35"/>
      <c r="J105" s="35"/>
      <c r="K105" s="36"/>
      <c r="L105" s="66"/>
      <c r="O105" s="28"/>
    </row>
    <row r="106" spans="1:15" s="27" customFormat="1" ht="14.1" customHeight="1">
      <c r="A106" s="22" t="s">
        <v>17</v>
      </c>
      <c r="B106" s="23"/>
      <c r="C106" s="23"/>
      <c r="D106" s="23"/>
      <c r="E106" s="23"/>
      <c r="F106" s="67"/>
      <c r="G106" s="41">
        <f>SUM(G108:G111)</f>
        <v>11755333.120000001</v>
      </c>
      <c r="H106" s="41"/>
      <c r="I106" s="35"/>
      <c r="J106" s="41">
        <f>SUM(J107:J111)</f>
        <v>7507924</v>
      </c>
      <c r="K106" s="42"/>
      <c r="L106" s="66"/>
      <c r="O106" s="28"/>
    </row>
    <row r="107" spans="1:15" s="27" customFormat="1" ht="14.1" customHeight="1">
      <c r="A107" s="31"/>
      <c r="B107" s="39" t="s">
        <v>69</v>
      </c>
      <c r="C107" s="39"/>
      <c r="D107" s="39"/>
      <c r="E107" s="39"/>
      <c r="F107" s="68"/>
      <c r="G107" s="46"/>
      <c r="H107" s="35"/>
      <c r="I107" s="35"/>
      <c r="J107" s="35"/>
      <c r="K107" s="36"/>
      <c r="L107" s="66"/>
      <c r="O107" s="28"/>
    </row>
    <row r="108" spans="1:15" s="27" customFormat="1" ht="14.1" customHeight="1">
      <c r="A108" s="31"/>
      <c r="B108" s="32"/>
      <c r="C108" s="39" t="s">
        <v>70</v>
      </c>
      <c r="D108" s="39"/>
      <c r="E108" s="39"/>
      <c r="F108" s="56"/>
      <c r="G108" s="68"/>
      <c r="H108" s="43"/>
      <c r="I108" s="43"/>
      <c r="J108" s="54">
        <v>0</v>
      </c>
      <c r="K108" s="57"/>
      <c r="L108" s="66"/>
      <c r="O108" s="28"/>
    </row>
    <row r="109" spans="1:15" s="27" customFormat="1" ht="14.1" customHeight="1">
      <c r="A109" s="31"/>
      <c r="B109" s="32"/>
      <c r="C109" s="39" t="s">
        <v>71</v>
      </c>
      <c r="D109" s="39"/>
      <c r="E109" s="39"/>
      <c r="F109" s="56"/>
      <c r="G109" s="43"/>
      <c r="H109" s="43"/>
      <c r="I109" s="43"/>
      <c r="J109" s="43"/>
      <c r="K109" s="44"/>
      <c r="L109" s="66"/>
      <c r="O109" s="28"/>
    </row>
    <row r="110" spans="1:15" s="27" customFormat="1" ht="14.1" customHeight="1">
      <c r="A110" s="31"/>
      <c r="B110" s="32"/>
      <c r="C110" s="69" t="s">
        <v>72</v>
      </c>
      <c r="D110" s="69"/>
      <c r="E110" s="69"/>
      <c r="F110" s="56"/>
      <c r="H110" s="43"/>
      <c r="I110" s="43"/>
      <c r="J110" s="49">
        <v>0</v>
      </c>
      <c r="K110" s="50"/>
      <c r="L110" s="66"/>
      <c r="O110" s="28"/>
    </row>
    <row r="111" spans="1:15" s="27" customFormat="1" ht="14.1" customHeight="1">
      <c r="A111" s="31"/>
      <c r="B111" s="32"/>
      <c r="C111" s="39" t="s">
        <v>73</v>
      </c>
      <c r="D111" s="39"/>
      <c r="E111" s="39"/>
      <c r="F111" s="68"/>
      <c r="G111" s="49">
        <f>SUM(F112:F119)</f>
        <v>11755333.120000001</v>
      </c>
      <c r="H111" s="43"/>
      <c r="I111" s="43"/>
      <c r="J111" s="49">
        <v>7507924</v>
      </c>
      <c r="K111" s="50"/>
      <c r="L111" s="66"/>
      <c r="O111" s="28"/>
    </row>
    <row r="112" spans="1:15" s="27" customFormat="1" ht="15.75" hidden="1" customHeight="1">
      <c r="A112" s="31"/>
      <c r="B112" s="32"/>
      <c r="C112" s="39" t="s">
        <v>74</v>
      </c>
      <c r="D112" s="39"/>
      <c r="E112" s="39"/>
      <c r="F112" s="63"/>
      <c r="G112" s="43"/>
      <c r="H112" s="43"/>
      <c r="I112" s="46"/>
      <c r="J112" s="43"/>
      <c r="K112" s="44"/>
      <c r="L112" s="66"/>
      <c r="O112" s="28"/>
    </row>
    <row r="113" spans="1:15" s="27" customFormat="1" ht="15.75" hidden="1" customHeight="1">
      <c r="A113" s="31"/>
      <c r="B113" s="32"/>
      <c r="C113" s="39" t="s">
        <v>75</v>
      </c>
      <c r="D113" s="39"/>
      <c r="E113" s="39"/>
      <c r="G113" s="43"/>
      <c r="H113" s="43"/>
      <c r="I113" s="54"/>
      <c r="J113" s="43"/>
      <c r="K113" s="44"/>
      <c r="L113" s="66"/>
      <c r="O113" s="28"/>
    </row>
    <row r="114" spans="1:15" s="27" customFormat="1" ht="15.75" hidden="1" customHeight="1">
      <c r="A114" s="31"/>
      <c r="B114" s="32"/>
      <c r="C114" s="39" t="s">
        <v>76</v>
      </c>
      <c r="D114" s="39"/>
      <c r="E114" s="39"/>
      <c r="F114" s="70"/>
      <c r="G114" s="43"/>
      <c r="H114" s="43"/>
      <c r="I114" s="54"/>
      <c r="J114" s="43"/>
      <c r="K114" s="44"/>
      <c r="L114" s="66"/>
      <c r="O114" s="28"/>
    </row>
    <row r="115" spans="1:15" s="27" customFormat="1" ht="15.75" hidden="1" customHeight="1">
      <c r="A115" s="31"/>
      <c r="B115" s="32"/>
      <c r="C115" s="39" t="s">
        <v>77</v>
      </c>
      <c r="D115" s="39"/>
      <c r="E115" s="39"/>
      <c r="G115" s="43"/>
      <c r="H115" s="43"/>
      <c r="I115" s="46"/>
      <c r="J115" s="43"/>
      <c r="K115" s="44"/>
      <c r="L115" s="66"/>
      <c r="O115" s="28"/>
    </row>
    <row r="116" spans="1:15" s="27" customFormat="1" ht="15.75" hidden="1" customHeight="1">
      <c r="A116" s="31"/>
      <c r="B116" s="32"/>
      <c r="C116" s="39" t="s">
        <v>78</v>
      </c>
      <c r="D116" s="39"/>
      <c r="E116" s="39"/>
      <c r="F116" s="71">
        <f>+'[1]EDO CAMBIOS SITUACION FIN'!J39</f>
        <v>11755333.120000001</v>
      </c>
      <c r="G116" s="43"/>
      <c r="H116" s="43"/>
      <c r="I116" s="56"/>
      <c r="J116" s="43"/>
      <c r="K116" s="44"/>
      <c r="L116" s="66"/>
      <c r="O116" s="28"/>
    </row>
    <row r="117" spans="1:15" s="27" customFormat="1" ht="15.75" hidden="1" customHeight="1">
      <c r="A117" s="31"/>
      <c r="B117" s="32"/>
      <c r="C117" s="39" t="s">
        <v>79</v>
      </c>
      <c r="D117" s="39"/>
      <c r="E117" s="39"/>
      <c r="F117" s="68">
        <v>0</v>
      </c>
      <c r="G117" s="43"/>
      <c r="H117" s="43"/>
      <c r="I117" s="46"/>
      <c r="J117" s="43"/>
      <c r="K117" s="44"/>
      <c r="L117" s="66"/>
      <c r="O117" s="28"/>
    </row>
    <row r="118" spans="1:15" s="27" customFormat="1" ht="15.75" hidden="1" customHeight="1">
      <c r="A118" s="31"/>
      <c r="B118" s="32"/>
      <c r="C118" s="39" t="s">
        <v>80</v>
      </c>
      <c r="D118" s="39"/>
      <c r="E118" s="39"/>
      <c r="F118" s="56"/>
      <c r="G118" s="43"/>
      <c r="H118" s="43"/>
      <c r="I118" s="54"/>
      <c r="J118" s="43"/>
      <c r="K118" s="44"/>
      <c r="L118" s="66"/>
      <c r="O118" s="28"/>
    </row>
    <row r="119" spans="1:15" s="27" customFormat="1" ht="15.75" hidden="1" customHeight="1">
      <c r="A119" s="31"/>
      <c r="B119" s="32"/>
      <c r="C119" s="39" t="s">
        <v>65</v>
      </c>
      <c r="D119" s="39"/>
      <c r="E119" s="39"/>
      <c r="F119" s="70"/>
      <c r="G119" s="43"/>
      <c r="H119" s="43"/>
      <c r="I119" s="43"/>
      <c r="J119" s="43"/>
      <c r="K119" s="44"/>
      <c r="L119" s="66"/>
      <c r="O119" s="28"/>
    </row>
    <row r="120" spans="1:15" s="27" customFormat="1" ht="6.75" customHeight="1">
      <c r="A120" s="31"/>
      <c r="B120" s="32"/>
      <c r="C120" s="39"/>
      <c r="D120" s="39"/>
      <c r="E120" s="39"/>
      <c r="F120" s="53"/>
      <c r="G120" s="43"/>
      <c r="H120" s="43"/>
      <c r="I120" s="43"/>
      <c r="J120" s="43"/>
      <c r="K120" s="44"/>
      <c r="L120" s="66"/>
      <c r="O120" s="28"/>
    </row>
    <row r="121" spans="1:15" s="27" customFormat="1" ht="14.1" customHeight="1">
      <c r="A121" s="22" t="s">
        <v>29</v>
      </c>
      <c r="B121" s="23"/>
      <c r="C121" s="23"/>
      <c r="D121" s="23"/>
      <c r="E121" s="23"/>
      <c r="F121" s="48"/>
      <c r="G121" s="49">
        <f>SUM(G122:G126)</f>
        <v>34870203.52000013</v>
      </c>
      <c r="H121" s="49"/>
      <c r="I121" s="43"/>
      <c r="J121" s="49">
        <f>SUM(J122:J126)</f>
        <v>386901</v>
      </c>
      <c r="K121" s="50"/>
      <c r="L121" s="1"/>
      <c r="O121" s="28"/>
    </row>
    <row r="122" spans="1:15" s="27" customFormat="1" ht="14.1" customHeight="1">
      <c r="A122" s="31"/>
      <c r="B122" s="39" t="s">
        <v>81</v>
      </c>
      <c r="C122" s="39"/>
      <c r="D122" s="39"/>
      <c r="E122" s="39"/>
      <c r="F122" s="53"/>
      <c r="G122" s="43"/>
      <c r="H122" s="43"/>
      <c r="I122" s="43"/>
      <c r="J122" s="54"/>
      <c r="K122" s="57"/>
      <c r="L122" s="1"/>
      <c r="O122" s="28"/>
    </row>
    <row r="123" spans="1:15" s="27" customFormat="1" ht="14.1" customHeight="1">
      <c r="A123" s="31"/>
      <c r="B123" s="32"/>
      <c r="C123" s="39" t="s">
        <v>70</v>
      </c>
      <c r="D123" s="39"/>
      <c r="E123" s="39"/>
      <c r="F123" s="56"/>
      <c r="G123" s="49">
        <f>-'[1]ESTADO SITUACION FIN'!W33</f>
        <v>0</v>
      </c>
      <c r="H123" s="49"/>
      <c r="I123" s="43"/>
      <c r="J123" s="72">
        <v>11585146</v>
      </c>
      <c r="K123" s="73"/>
      <c r="L123" s="66"/>
      <c r="O123" s="28"/>
    </row>
    <row r="124" spans="1:15" s="27" customFormat="1" ht="14.1" customHeight="1">
      <c r="A124" s="31" t="s">
        <v>67</v>
      </c>
      <c r="B124" s="32"/>
      <c r="C124" s="39" t="s">
        <v>71</v>
      </c>
      <c r="D124" s="39"/>
      <c r="E124" s="39"/>
      <c r="F124" s="53"/>
      <c r="G124" s="49">
        <f>'[1]ESTADO SITUACION FIN'!Y71</f>
        <v>0</v>
      </c>
      <c r="H124" s="56"/>
      <c r="I124" s="43"/>
      <c r="J124" s="54"/>
      <c r="K124" s="57"/>
      <c r="L124" s="66"/>
      <c r="O124" s="28"/>
    </row>
    <row r="125" spans="1:15" s="27" customFormat="1" ht="14.1" customHeight="1">
      <c r="A125" s="31"/>
      <c r="B125" s="32"/>
      <c r="C125" s="69" t="s">
        <v>72</v>
      </c>
      <c r="D125" s="69"/>
      <c r="E125" s="69"/>
      <c r="F125" s="53"/>
      <c r="G125" s="49">
        <f>-'[1]ESTADO SITUACION FIN'!Y56</f>
        <v>4069884.5600001216</v>
      </c>
      <c r="H125" s="56"/>
      <c r="I125" s="43"/>
      <c r="J125" s="72">
        <v>-23611808</v>
      </c>
      <c r="K125" s="73"/>
      <c r="L125" s="66"/>
      <c r="O125" s="28"/>
    </row>
    <row r="126" spans="1:15" s="27" customFormat="1" ht="14.1" customHeight="1">
      <c r="A126" s="31"/>
      <c r="B126" s="32"/>
      <c r="C126" s="39" t="s">
        <v>82</v>
      </c>
      <c r="D126" s="39"/>
      <c r="E126" s="39"/>
      <c r="F126" s="53"/>
      <c r="G126" s="72">
        <f>SUM(F127:F133)</f>
        <v>30800318.960000005</v>
      </c>
      <c r="H126" s="74"/>
      <c r="I126" s="35"/>
      <c r="J126" s="74">
        <v>12413563</v>
      </c>
      <c r="K126" s="75"/>
      <c r="L126" s="76"/>
      <c r="O126" s="28"/>
    </row>
    <row r="127" spans="1:15" s="27" customFormat="1" ht="15.75" hidden="1" customHeight="1">
      <c r="A127" s="31"/>
      <c r="B127" s="32"/>
      <c r="C127" s="39" t="s">
        <v>74</v>
      </c>
      <c r="D127" s="39"/>
      <c r="E127" s="39"/>
      <c r="F127" s="77">
        <f>+'[1]EDO CAMBIOS SITUACION FIN'!L32</f>
        <v>3801579.4400000013</v>
      </c>
      <c r="H127" s="72"/>
      <c r="I127" s="54"/>
      <c r="J127" s="74"/>
      <c r="K127" s="75"/>
      <c r="L127" s="76"/>
      <c r="O127" s="28"/>
    </row>
    <row r="128" spans="1:15" s="27" customFormat="1" ht="15.75" hidden="1" customHeight="1">
      <c r="A128" s="31"/>
      <c r="B128" s="32"/>
      <c r="C128" s="39" t="s">
        <v>83</v>
      </c>
      <c r="D128" s="39"/>
      <c r="E128" s="39"/>
      <c r="F128" s="78">
        <f>+'[1]EDO CAMBIOS SITUACION FIN'!L34</f>
        <v>8602785.7600000016</v>
      </c>
      <c r="G128" s="68">
        <v>0</v>
      </c>
      <c r="H128" s="72"/>
      <c r="I128" s="43"/>
      <c r="J128" s="74"/>
      <c r="K128" s="75"/>
      <c r="L128" s="76"/>
      <c r="O128" s="28"/>
    </row>
    <row r="129" spans="1:15" s="27" customFormat="1" ht="15.75" hidden="1" customHeight="1">
      <c r="A129" s="79" t="s">
        <v>67</v>
      </c>
      <c r="B129" s="58"/>
      <c r="C129" s="39" t="s">
        <v>78</v>
      </c>
      <c r="D129" s="39"/>
      <c r="E129" s="39"/>
      <c r="H129" s="43"/>
      <c r="I129" s="54"/>
      <c r="J129" s="35"/>
      <c r="K129" s="36"/>
      <c r="L129" s="66"/>
      <c r="O129" s="28"/>
    </row>
    <row r="130" spans="1:15" s="27" customFormat="1" ht="15.75" hidden="1" customHeight="1">
      <c r="A130" s="79"/>
      <c r="B130" s="58"/>
      <c r="C130" s="39" t="s">
        <v>76</v>
      </c>
      <c r="D130" s="39"/>
      <c r="E130" s="39"/>
      <c r="F130" s="77">
        <f>+'[1]EDO CAMBIOS SITUACION FIN'!L33</f>
        <v>6465177.1200000001</v>
      </c>
      <c r="H130" s="43"/>
      <c r="I130" s="43"/>
      <c r="J130" s="35"/>
      <c r="K130" s="36"/>
      <c r="L130" s="66"/>
      <c r="O130" s="28"/>
    </row>
    <row r="131" spans="1:15" s="27" customFormat="1" ht="15.75" hidden="1" customHeight="1">
      <c r="A131" s="79"/>
      <c r="B131" s="58"/>
      <c r="C131" s="39" t="s">
        <v>77</v>
      </c>
      <c r="D131" s="39"/>
      <c r="E131" s="39"/>
      <c r="F131" s="78">
        <f>+'[1]EDO CAMBIOS SITUACION FIN'!L38</f>
        <v>11924119.84</v>
      </c>
      <c r="H131" s="43"/>
      <c r="I131" s="54"/>
      <c r="J131" s="35"/>
      <c r="K131" s="36"/>
      <c r="L131" s="66"/>
      <c r="O131" s="28"/>
    </row>
    <row r="132" spans="1:15" s="27" customFormat="1" ht="15.75" hidden="1" customHeight="1">
      <c r="A132" s="79"/>
      <c r="B132" s="58"/>
      <c r="C132" s="39" t="s">
        <v>79</v>
      </c>
      <c r="D132" s="39"/>
      <c r="E132" s="39"/>
      <c r="F132" s="77">
        <f>+'[1]EDO CAMBIOS SITUACION FIN'!L43</f>
        <v>6656.7999999998137</v>
      </c>
      <c r="H132" s="43"/>
      <c r="I132" s="54"/>
      <c r="J132" s="35"/>
      <c r="K132" s="36"/>
      <c r="L132" s="66"/>
      <c r="O132" s="28"/>
    </row>
    <row r="133" spans="1:15" s="27" customFormat="1" ht="15.75" hidden="1" customHeight="1">
      <c r="A133" s="79"/>
      <c r="B133" s="58"/>
      <c r="C133" s="39" t="s">
        <v>65</v>
      </c>
      <c r="D133" s="39"/>
      <c r="E133" s="39"/>
      <c r="G133" s="68">
        <f>-'[1]ESTADO SITUACION FIN'!W32</f>
        <v>0</v>
      </c>
      <c r="H133" s="43"/>
      <c r="I133" s="54"/>
      <c r="J133" s="35"/>
      <c r="K133" s="36"/>
      <c r="L133" s="66"/>
      <c r="O133" s="28"/>
    </row>
    <row r="134" spans="1:15" s="27" customFormat="1" ht="15.75" hidden="1" customHeight="1">
      <c r="A134" s="79"/>
      <c r="B134" s="58"/>
      <c r="C134" s="39" t="s">
        <v>80</v>
      </c>
      <c r="D134" s="39"/>
      <c r="E134" s="39"/>
      <c r="G134" s="68">
        <f>+'[1]EDO CAMBIOS SITUACION FIN'!L46</f>
        <v>0</v>
      </c>
      <c r="H134" s="43"/>
      <c r="I134" s="46"/>
      <c r="J134" s="35"/>
      <c r="K134" s="36"/>
      <c r="L134" s="66"/>
      <c r="O134" s="28"/>
    </row>
    <row r="135" spans="1:15" s="27" customFormat="1" ht="14.1" customHeight="1">
      <c r="A135" s="22" t="s">
        <v>84</v>
      </c>
      <c r="B135" s="23"/>
      <c r="C135" s="23"/>
      <c r="D135" s="23"/>
      <c r="E135" s="23"/>
      <c r="F135" s="68"/>
      <c r="G135" s="49">
        <f>+G106-G121</f>
        <v>-23114870.400000129</v>
      </c>
      <c r="H135" s="41"/>
      <c r="I135" s="35"/>
      <c r="J135" s="41">
        <v>7121022</v>
      </c>
      <c r="K135" s="42"/>
      <c r="L135" s="66"/>
      <c r="O135" s="28"/>
    </row>
    <row r="136" spans="1:15" s="27" customFormat="1" ht="7.5" customHeight="1">
      <c r="A136" s="51"/>
      <c r="B136" s="24"/>
      <c r="C136" s="24"/>
      <c r="D136" s="24"/>
      <c r="E136" s="24"/>
      <c r="F136" s="48"/>
      <c r="G136" s="43"/>
      <c r="H136" s="35"/>
      <c r="I136" s="35"/>
      <c r="J136" s="35"/>
      <c r="K136" s="36"/>
      <c r="L136" s="66"/>
      <c r="O136" s="28"/>
    </row>
    <row r="137" spans="1:15" s="27" customFormat="1" ht="14.1" customHeight="1">
      <c r="A137" s="80" t="s">
        <v>85</v>
      </c>
      <c r="B137" s="81"/>
      <c r="C137" s="81"/>
      <c r="D137" s="81"/>
      <c r="E137" s="81"/>
      <c r="F137" s="82"/>
      <c r="G137" s="35">
        <f>+G75+G103+G135</f>
        <v>21617723.32999989</v>
      </c>
      <c r="H137" s="35">
        <f>+H75+H135+H103</f>
        <v>0</v>
      </c>
      <c r="I137" s="35">
        <f>+I75+I135+I103</f>
        <v>0</v>
      </c>
      <c r="J137" s="35">
        <f>+J75+J135+J103</f>
        <v>-128543.13000005484</v>
      </c>
      <c r="K137" s="36"/>
      <c r="L137" s="66"/>
      <c r="M137" s="63"/>
      <c r="N137" s="83"/>
      <c r="O137" s="28"/>
    </row>
    <row r="138" spans="1:15" s="27" customFormat="1" ht="9.75" customHeight="1">
      <c r="A138" s="31"/>
      <c r="B138" s="25"/>
      <c r="C138" s="25"/>
      <c r="D138" s="25"/>
      <c r="E138" s="25"/>
      <c r="F138" s="25"/>
      <c r="G138" s="35"/>
      <c r="H138" s="35"/>
      <c r="I138" s="25"/>
      <c r="J138" s="25"/>
      <c r="K138" s="26"/>
      <c r="L138" s="66"/>
      <c r="O138" s="28"/>
    </row>
    <row r="139" spans="1:15" s="27" customFormat="1" ht="14.1" customHeight="1">
      <c r="A139" s="80" t="s">
        <v>86</v>
      </c>
      <c r="B139" s="81"/>
      <c r="C139" s="81"/>
      <c r="D139" s="81"/>
      <c r="E139" s="81"/>
      <c r="F139" s="24"/>
      <c r="G139" s="35">
        <f>+'[1]ESTADO SITUACION FIN'!I19</f>
        <v>99179680.010000005</v>
      </c>
      <c r="H139" s="35"/>
      <c r="I139" s="25"/>
      <c r="J139" s="35">
        <v>99308223</v>
      </c>
      <c r="K139" s="36"/>
      <c r="L139" s="76"/>
      <c r="O139" s="28"/>
    </row>
    <row r="140" spans="1:15" s="27" customFormat="1" ht="14.1" customHeight="1">
      <c r="A140" s="80" t="s">
        <v>87</v>
      </c>
      <c r="B140" s="81"/>
      <c r="C140" s="81"/>
      <c r="D140" s="81"/>
      <c r="E140" s="81"/>
      <c r="F140" s="84"/>
      <c r="G140" s="85">
        <f>+G137+G139</f>
        <v>120797403.3399999</v>
      </c>
      <c r="H140" s="85"/>
      <c r="I140" s="86"/>
      <c r="J140" s="85">
        <f>+J137+J139</f>
        <v>99179679.869999945</v>
      </c>
      <c r="K140" s="87"/>
      <c r="L140" s="66"/>
      <c r="O140" s="28"/>
    </row>
    <row r="141" spans="1:15" s="27" customFormat="1" ht="14.1" customHeight="1" thickBot="1">
      <c r="A141" s="88"/>
      <c r="B141" s="89"/>
      <c r="C141" s="90"/>
      <c r="D141" s="90"/>
      <c r="E141" s="91"/>
      <c r="F141" s="92"/>
      <c r="G141" s="93">
        <v>150240178</v>
      </c>
      <c r="H141" s="93"/>
      <c r="I141" s="94"/>
      <c r="J141" s="93">
        <v>68324244</v>
      </c>
      <c r="K141" s="95"/>
      <c r="L141" s="66"/>
      <c r="O141" s="28"/>
    </row>
    <row r="142" spans="1:15" ht="10.5" customHeight="1" thickTop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5" ht="12.75" customHeight="1">
      <c r="A143" s="96" t="s">
        <v>88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7"/>
      <c r="L143" s="98"/>
      <c r="M143" s="98"/>
    </row>
    <row r="144" spans="1:15" ht="12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99"/>
      <c r="K144" s="99"/>
      <c r="L144" s="1"/>
    </row>
    <row r="145" spans="1:12" ht="14.25">
      <c r="A145" s="46"/>
      <c r="B145" s="46"/>
      <c r="C145" s="46"/>
      <c r="D145" s="46"/>
      <c r="E145" s="46"/>
      <c r="F145" s="46"/>
      <c r="G145" s="100"/>
      <c r="H145" s="46"/>
      <c r="I145" s="46"/>
      <c r="J145" s="99"/>
      <c r="K145" s="99"/>
      <c r="L145" s="1"/>
    </row>
    <row r="146" spans="1:12" ht="14.25">
      <c r="A146" s="46"/>
      <c r="B146" s="46"/>
      <c r="C146" s="46"/>
      <c r="D146" s="46"/>
      <c r="E146" s="46"/>
      <c r="F146" s="46"/>
      <c r="G146" s="46"/>
      <c r="H146" s="46"/>
      <c r="I146" s="46"/>
      <c r="J146" s="99"/>
      <c r="K146" s="99"/>
      <c r="L146" s="1"/>
    </row>
    <row r="147" spans="1:12" ht="14.25">
      <c r="A147" s="46"/>
      <c r="B147" s="46"/>
      <c r="C147" s="46"/>
      <c r="D147" s="46"/>
      <c r="E147" s="46"/>
      <c r="F147" s="46"/>
      <c r="G147" s="46"/>
      <c r="H147" s="46"/>
      <c r="I147" s="46"/>
      <c r="J147" s="99"/>
      <c r="K147" s="99"/>
      <c r="L147" s="1"/>
    </row>
    <row r="148" spans="1:12" ht="15">
      <c r="A148" s="101" t="s">
        <v>89</v>
      </c>
      <c r="B148" s="101"/>
      <c r="C148" s="101"/>
      <c r="D148" s="101"/>
      <c r="E148" s="101" t="s">
        <v>90</v>
      </c>
      <c r="F148" s="101"/>
      <c r="G148" s="102" t="s">
        <v>91</v>
      </c>
      <c r="H148" s="102"/>
      <c r="I148" s="102"/>
      <c r="J148" s="102"/>
      <c r="K148" s="103"/>
    </row>
    <row r="149" spans="1:12" ht="16.5" customHeight="1" thickBot="1">
      <c r="A149" s="104" t="s">
        <v>92</v>
      </c>
      <c r="B149" s="104"/>
      <c r="C149" s="104"/>
      <c r="D149" s="104"/>
      <c r="E149" s="105" t="s">
        <v>93</v>
      </c>
      <c r="F149" s="105"/>
      <c r="G149" s="106" t="s">
        <v>94</v>
      </c>
      <c r="H149" s="106"/>
      <c r="I149" s="106"/>
      <c r="J149" s="106"/>
      <c r="K149" s="103"/>
    </row>
    <row r="150" spans="1:12" ht="6" customHeight="1" thickTop="1">
      <c r="A150" s="107"/>
      <c r="B150" s="107"/>
      <c r="C150" s="107"/>
      <c r="D150" s="107"/>
      <c r="E150" s="107"/>
      <c r="F150" s="107"/>
      <c r="G150" s="107"/>
      <c r="H150" s="107"/>
      <c r="I150" s="108"/>
      <c r="J150" s="108"/>
      <c r="K150" s="109"/>
    </row>
  </sheetData>
  <mergeCells count="108">
    <mergeCell ref="A148:D148"/>
    <mergeCell ref="E148:F148"/>
    <mergeCell ref="G148:J148"/>
    <mergeCell ref="A149:D149"/>
    <mergeCell ref="E149:F149"/>
    <mergeCell ref="G149:J149"/>
    <mergeCell ref="C134:E134"/>
    <mergeCell ref="A135:E135"/>
    <mergeCell ref="A137:E137"/>
    <mergeCell ref="A139:E139"/>
    <mergeCell ref="A140:E140"/>
    <mergeCell ref="A143:J143"/>
    <mergeCell ref="C128:E128"/>
    <mergeCell ref="C129:E129"/>
    <mergeCell ref="C130:E130"/>
    <mergeCell ref="C131:E131"/>
    <mergeCell ref="C132:E132"/>
    <mergeCell ref="C133:E133"/>
    <mergeCell ref="B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A121:E121"/>
    <mergeCell ref="C110:E110"/>
    <mergeCell ref="C111:E111"/>
    <mergeCell ref="C112:E112"/>
    <mergeCell ref="C113:E113"/>
    <mergeCell ref="C114:E114"/>
    <mergeCell ref="C115:E115"/>
    <mergeCell ref="A104:E104"/>
    <mergeCell ref="A105:E105"/>
    <mergeCell ref="A106:E106"/>
    <mergeCell ref="B107:E107"/>
    <mergeCell ref="C108:E108"/>
    <mergeCell ref="C109:E109"/>
    <mergeCell ref="C97:E97"/>
    <mergeCell ref="C98:E98"/>
    <mergeCell ref="C99:E99"/>
    <mergeCell ref="C100:E100"/>
    <mergeCell ref="C101:E101"/>
    <mergeCell ref="A103:E103"/>
    <mergeCell ref="C91:E91"/>
    <mergeCell ref="C92:E92"/>
    <mergeCell ref="C93:E93"/>
    <mergeCell ref="C94:E94"/>
    <mergeCell ref="C95:E95"/>
    <mergeCell ref="C96:E96"/>
    <mergeCell ref="C84:E84"/>
    <mergeCell ref="C85:E85"/>
    <mergeCell ref="C86:E86"/>
    <mergeCell ref="C87:E87"/>
    <mergeCell ref="C88:E88"/>
    <mergeCell ref="A90:E90"/>
    <mergeCell ref="B79:B80"/>
    <mergeCell ref="C79:E79"/>
    <mergeCell ref="C80:E80"/>
    <mergeCell ref="C81:E81"/>
    <mergeCell ref="C82:E82"/>
    <mergeCell ref="C83:E83"/>
    <mergeCell ref="C71:E71"/>
    <mergeCell ref="C72:E72"/>
    <mergeCell ref="C73:E73"/>
    <mergeCell ref="A75:E75"/>
    <mergeCell ref="A77:E77"/>
    <mergeCell ref="A78:E78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A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A52:E52"/>
    <mergeCell ref="C41:E41"/>
    <mergeCell ref="C42:E42"/>
    <mergeCell ref="C43:E43"/>
    <mergeCell ref="C44:E44"/>
    <mergeCell ref="C45:E45"/>
    <mergeCell ref="C46:E46"/>
    <mergeCell ref="A33:J33"/>
    <mergeCell ref="A35:K35"/>
    <mergeCell ref="A36:K36"/>
    <mergeCell ref="A37:K37"/>
    <mergeCell ref="A39:E39"/>
    <mergeCell ref="A40:E40"/>
  </mergeCells>
  <printOptions horizontalCentered="1"/>
  <pageMargins left="0.39370078740157483" right="0.39370078740157483" top="1.7716535433070868" bottom="0.74803149606299213" header="0.19685039370078741" footer="0.31496062992125984"/>
  <pageSetup scale="54" orientation="portrait" horizontalDpi="4294967293" verticalDpi="4294967293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 EFECTIVO CPMARTIN</vt:lpstr>
      <vt:lpstr>'FLUJO EFECTIVO CPMARTIN'!Área_de_impresión</vt:lpstr>
      <vt:lpstr>'FLUJO EFECTIVO CPMARTIN'!Títulos_a_imprimir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2019-10-30T22:27:45Z</cp:lastPrinted>
  <dcterms:created xsi:type="dcterms:W3CDTF">2019-10-30T22:27:33Z</dcterms:created>
  <dcterms:modified xsi:type="dcterms:W3CDTF">2019-10-30T22:28:13Z</dcterms:modified>
</cp:coreProperties>
</file>