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entaPublica\Desktop\AYUNTAMIENTO\2019\1er. Trimestre\III. Información Programatica\"/>
    </mc:Choice>
  </mc:AlternateContent>
  <bookViews>
    <workbookView xWindow="0" yWindow="0" windowWidth="28800" windowHeight="12420" tabRatio="500"/>
  </bookViews>
  <sheets>
    <sheet name="Sheet1" sheetId="1" r:id="rId1"/>
  </sheets>
  <calcPr calcId="162913" iterateCount="250"/>
</workbook>
</file>

<file path=xl/calcChain.xml><?xml version="1.0" encoding="utf-8"?>
<calcChain xmlns="http://schemas.openxmlformats.org/spreadsheetml/2006/main">
  <c r="O51" i="1" l="1"/>
  <c r="U16" i="1"/>
  <c r="U18" i="1"/>
  <c r="U41" i="1"/>
  <c r="U33" i="1"/>
  <c r="U21" i="1"/>
  <c r="V51" i="1"/>
  <c r="S51" i="1"/>
  <c r="S41" i="1"/>
  <c r="S33" i="1"/>
  <c r="S21" i="1"/>
  <c r="S16" i="1"/>
  <c r="U50" i="1" l="1"/>
  <c r="U48" i="1"/>
  <c r="U44" i="1"/>
  <c r="U42" i="1"/>
  <c r="U37" i="1"/>
  <c r="U31" i="1"/>
  <c r="U28" i="1"/>
  <c r="U27" i="1"/>
  <c r="U25" i="1"/>
  <c r="U23" i="1"/>
  <c r="O35" i="1"/>
  <c r="U35" i="1" s="1"/>
  <c r="O39" i="1"/>
  <c r="U39" i="1" s="1"/>
  <c r="O49" i="1"/>
  <c r="U49" i="1" s="1"/>
  <c r="N49" i="1"/>
  <c r="O46" i="1"/>
  <c r="N46" i="1"/>
  <c r="O41" i="1"/>
  <c r="N41" i="1"/>
  <c r="N33" i="1"/>
  <c r="O21" i="1"/>
  <c r="N21" i="1"/>
  <c r="O19" i="1"/>
  <c r="U19" i="1" s="1"/>
  <c r="U51" i="1"/>
  <c r="L21" i="1"/>
  <c r="S49" i="1"/>
  <c r="Q49" i="1"/>
  <c r="Q46" i="1"/>
  <c r="Q41" i="1"/>
  <c r="Q33" i="1"/>
  <c r="Q51" i="1" s="1"/>
  <c r="Q21" i="1"/>
  <c r="Q16" i="1"/>
  <c r="J49" i="1"/>
  <c r="J46" i="1"/>
  <c r="J41" i="1"/>
  <c r="J33" i="1"/>
  <c r="J21" i="1"/>
  <c r="J16" i="1"/>
  <c r="L16" i="1"/>
  <c r="J51" i="1" l="1"/>
  <c r="O33" i="1"/>
  <c r="S46" i="1"/>
  <c r="L46" i="1"/>
  <c r="L41" i="1"/>
  <c r="L33" i="1"/>
  <c r="L51" i="1" l="1"/>
  <c r="U46" i="1"/>
</calcChain>
</file>

<file path=xl/sharedStrings.xml><?xml version="1.0" encoding="utf-8"?>
<sst xmlns="http://schemas.openxmlformats.org/spreadsheetml/2006/main" count="40" uniqueCount="40">
  <si>
    <t>Ayuntamiento Municipal de Playas de Rosarito, B.C.</t>
  </si>
  <si>
    <t>Gasto por categoría Programática</t>
  </si>
  <si>
    <t>EGRESOS</t>
  </si>
  <si>
    <t>CONCEPTO</t>
  </si>
  <si>
    <t>Aprobado</t>
  </si>
  <si>
    <t>Ampliaciones / (Reducciones)</t>
  </si>
  <si>
    <t>Egreso Modificado</t>
  </si>
  <si>
    <t>Devengado</t>
  </si>
  <si>
    <t>Pagado</t>
  </si>
  <si>
    <t>Subejercicio</t>
  </si>
  <si>
    <t>1</t>
  </si>
  <si>
    <t>2</t>
  </si>
  <si>
    <t>3 = ( 1 + 2 )</t>
  </si>
  <si>
    <t>4</t>
  </si>
  <si>
    <t>5</t>
  </si>
  <si>
    <t>6 = ( 3 - 4 )</t>
  </si>
  <si>
    <t>Subsidios: Sectro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</si>
  <si>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</si>
  <si>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</si>
  <si>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</si>
  <si>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</si>
  <si>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</si>
  <si>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Planeación, seguimiento y evaluación de políticas públicas</t>
  </si>
  <si>
    <t>Administrativos y de Apoyo</t>
  </si>
  <si>
    <t>Apoyo a la función pública y al mejoramiento de la gestión</t>
  </si>
  <si>
    <t>Apoyo al proceso presupuestario y para mejorar la eficiencia institucional</t>
  </si>
  <si>
    <t>Operaciones ajenas</t>
  </si>
  <si>
    <t>Compromisos</t>
  </si>
  <si>
    <t>Desastres Naturales</t>
  </si>
  <si>
    <t>Programas de Gasto Federalizado</t>
  </si>
  <si>
    <t>Gasto federalizado</t>
  </si>
  <si>
    <t>TOTAL DEL GASTO</t>
  </si>
  <si>
    <t>Fundamento: Artículo 46, Fracción III, inciso a), de la Ley General de Contabilidad Gubernamental</t>
  </si>
  <si>
    <t>Calle José Haroz Aguilar No.2000, Fraccionamiento Villa Turística, Playas de Rosarito B.C.</t>
  </si>
  <si>
    <t>Sujetos a Reglas de Operación</t>
  </si>
  <si>
    <t>Provision de bienes Públicos</t>
  </si>
  <si>
    <t>Obligaciones de cumplimiento de resolución jurisdiccional</t>
  </si>
  <si>
    <t>Otros</t>
  </si>
  <si>
    <t>Participaciones a entidades federativas y municipios</t>
  </si>
  <si>
    <t>Del 1 de Enero al 31 de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</si>
</sst>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[$$-80A]#,##0.00"/>
    <numFmt numFmtId="165" formatCode="[$$-80A]#,##0.00;[$$-80A]\-#,##0.00"/>
  </numFmts>
  <fonts count="14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 Narrow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 Narrow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4" fontId="7" fillId="0" borderId="0" applyFont="0" applyFill="0" applyBorder="0" applyAlignment="0" applyProtection="0"/>
  </cellStyleXfs>
  <cellXfs count="90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64" fontId="2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4" fontId="0" fillId="0" borderId="0" xfId="0" applyNumberFormat="1">
      <alignment vertical="top"/>
    </xf>
    <xf numFmtId="165" fontId="0" fillId="0" borderId="0" xfId="0" applyNumberFormat="1">
      <alignment vertical="top"/>
    </xf>
    <xf numFmtId="0" fontId="5" fillId="0" borderId="0" xfId="0" applyFont="1" applyAlignment="1">
      <alignment horizontal="right" vertical="top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15" xfId="0" applyFont="1" applyFill="1" applyBorder="1" applyAlignment="1">
      <alignment horizontal="center" vertical="center" wrapText="1" readingOrder="1"/>
    </xf>
    <xf numFmtId="0" fontId="8" fillId="0" borderId="0" xfId="0" applyFont="1" applyBorder="1">
      <alignment vertical="top"/>
    </xf>
    <xf numFmtId="0" fontId="8" fillId="0" borderId="6" xfId="0" applyFont="1" applyBorder="1">
      <alignment vertical="top"/>
    </xf>
    <xf numFmtId="44" fontId="8" fillId="0" borderId="14" xfId="1" applyFont="1" applyBorder="1" applyAlignment="1">
      <alignment vertical="top"/>
    </xf>
    <xf numFmtId="44" fontId="8" fillId="0" borderId="5" xfId="1" applyFont="1" applyBorder="1" applyAlignment="1">
      <alignment vertical="top"/>
    </xf>
    <xf numFmtId="44" fontId="8" fillId="0" borderId="0" xfId="1" applyFont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top" wrapText="1" readingOrder="1"/>
    </xf>
    <xf numFmtId="0" fontId="1" fillId="2" borderId="11" xfId="0" applyFont="1" applyFill="1" applyBorder="1" applyAlignment="1">
      <alignment horizontal="center" vertical="top" wrapText="1" readingOrder="1"/>
    </xf>
    <xf numFmtId="0" fontId="1" fillId="2" borderId="12" xfId="0" applyFont="1" applyFill="1" applyBorder="1" applyAlignment="1">
      <alignment horizontal="center" vertical="top" wrapText="1" readingOrder="1"/>
    </xf>
    <xf numFmtId="0" fontId="6" fillId="0" borderId="0" xfId="0" applyFont="1" applyAlignment="1">
      <alignment horizontal="left" vertical="top" wrapText="1" readingOrder="1"/>
    </xf>
    <xf numFmtId="0" fontId="1" fillId="2" borderId="13" xfId="0" applyFont="1" applyFill="1" applyBorder="1" applyAlignment="1">
      <alignment horizontal="center" vertical="center" wrapText="1" readingOrder="1"/>
    </xf>
    <xf numFmtId="0" fontId="1" fillId="2" borderId="14" xfId="0" applyFont="1" applyFill="1" applyBorder="1" applyAlignment="1">
      <alignment horizontal="center" vertical="center" wrapText="1" readingOrder="1"/>
    </xf>
    <xf numFmtId="0" fontId="1" fillId="2" borderId="15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0" fontId="4" fillId="0" borderId="0" xfId="0" applyFont="1" applyBorder="1">
      <alignment vertical="top"/>
    </xf>
    <xf numFmtId="0" fontId="4" fillId="0" borderId="6" xfId="0" applyFont="1" applyBorder="1">
      <alignment vertical="top"/>
    </xf>
    <xf numFmtId="44" fontId="4" fillId="0" borderId="0" xfId="1" applyFont="1" applyBorder="1" applyAlignment="1">
      <alignment horizontal="right" vertical="top"/>
    </xf>
    <xf numFmtId="44" fontId="9" fillId="0" borderId="0" xfId="1" applyFont="1" applyBorder="1" applyAlignment="1">
      <alignment vertical="top"/>
    </xf>
    <xf numFmtId="44" fontId="4" fillId="0" borderId="14" xfId="1" applyFont="1" applyFill="1" applyBorder="1" applyAlignment="1">
      <alignment horizontal="right" vertical="top"/>
    </xf>
    <xf numFmtId="44" fontId="9" fillId="0" borderId="0" xfId="1" applyFont="1" applyFill="1" applyBorder="1" applyAlignment="1">
      <alignment vertical="top"/>
    </xf>
    <xf numFmtId="44" fontId="4" fillId="0" borderId="0" xfId="1" applyFont="1" applyFill="1" applyBorder="1" applyAlignment="1">
      <alignment horizontal="right" vertical="top"/>
    </xf>
    <xf numFmtId="0" fontId="9" fillId="0" borderId="0" xfId="0" applyFont="1" applyBorder="1">
      <alignment vertical="top"/>
    </xf>
    <xf numFmtId="0" fontId="9" fillId="0" borderId="6" xfId="0" applyFont="1" applyBorder="1">
      <alignment vertical="top"/>
    </xf>
    <xf numFmtId="44" fontId="9" fillId="0" borderId="14" xfId="1" applyFont="1" applyFill="1" applyBorder="1" applyAlignment="1">
      <alignment vertical="top"/>
    </xf>
    <xf numFmtId="44" fontId="9" fillId="0" borderId="5" xfId="1" applyFont="1" applyBorder="1" applyAlignment="1">
      <alignment vertical="top"/>
    </xf>
    <xf numFmtId="44" fontId="9" fillId="0" borderId="0" xfId="1" applyFont="1" applyAlignment="1">
      <alignment vertical="top"/>
    </xf>
    <xf numFmtId="44" fontId="9" fillId="0" borderId="0" xfId="1" applyFont="1" applyAlignment="1">
      <alignment horizontal="right" vertical="top"/>
    </xf>
    <xf numFmtId="44" fontId="9" fillId="0" borderId="0" xfId="1" applyFont="1" applyBorder="1" applyAlignment="1">
      <alignment horizontal="right" vertical="top"/>
    </xf>
    <xf numFmtId="44" fontId="9" fillId="0" borderId="14" xfId="1" applyFont="1" applyFill="1" applyBorder="1" applyAlignment="1">
      <alignment horizontal="right" vertical="top"/>
    </xf>
    <xf numFmtId="44" fontId="9" fillId="0" borderId="0" xfId="1" applyFont="1" applyFill="1" applyBorder="1" applyAlignment="1">
      <alignment horizontal="right" vertical="top"/>
    </xf>
    <xf numFmtId="44" fontId="9" fillId="0" borderId="5" xfId="1" applyFont="1" applyBorder="1" applyAlignment="1">
      <alignment horizontal="right" vertical="top"/>
    </xf>
    <xf numFmtId="0" fontId="9" fillId="0" borderId="0" xfId="0" applyFont="1" applyBorder="1" applyAlignment="1">
      <alignment horizontal="left" vertical="top"/>
    </xf>
    <xf numFmtId="44" fontId="4" fillId="0" borderId="14" xfId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44" fontId="4" fillId="0" borderId="0" xfId="1" applyFont="1" applyBorder="1" applyAlignment="1">
      <alignment vertical="top"/>
    </xf>
    <xf numFmtId="44" fontId="9" fillId="0" borderId="14" xfId="1" applyFont="1" applyBorder="1" applyAlignment="1">
      <alignment vertical="top"/>
    </xf>
    <xf numFmtId="44" fontId="4" fillId="0" borderId="14" xfId="1" applyFont="1" applyBorder="1" applyAlignment="1">
      <alignment vertical="top"/>
    </xf>
    <xf numFmtId="0" fontId="9" fillId="0" borderId="8" xfId="0" applyFont="1" applyBorder="1" applyAlignment="1">
      <alignment horizontal="left" vertical="top" wrapText="1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0" borderId="0" xfId="0" applyFont="1">
      <alignment vertical="top"/>
    </xf>
    <xf numFmtId="0" fontId="1" fillId="2" borderId="7" xfId="0" applyFont="1" applyFill="1" applyBorder="1" applyAlignment="1">
      <alignment vertical="center" wrapText="1" readingOrder="1"/>
    </xf>
    <xf numFmtId="0" fontId="1" fillId="2" borderId="8" xfId="0" applyFont="1" applyFill="1" applyBorder="1" applyAlignment="1">
      <alignment vertical="center" wrapText="1" readingOrder="1"/>
    </xf>
    <xf numFmtId="0" fontId="4" fillId="0" borderId="0" xfId="0" applyFont="1" applyBorder="1" applyAlignment="1">
      <alignment horizontal="left" vertical="top"/>
    </xf>
    <xf numFmtId="44" fontId="4" fillId="0" borderId="0" xfId="1" applyFont="1" applyFill="1" applyBorder="1" applyAlignment="1">
      <alignment vertical="top"/>
    </xf>
    <xf numFmtId="44" fontId="4" fillId="0" borderId="5" xfId="1" applyFont="1" applyBorder="1" applyAlignment="1">
      <alignment vertical="top"/>
    </xf>
    <xf numFmtId="0" fontId="9" fillId="0" borderId="0" xfId="0" applyFont="1" applyAlignment="1">
      <alignment horizontal="left" vertical="top" wrapText="1" readingOrder="1"/>
    </xf>
    <xf numFmtId="44" fontId="9" fillId="0" borderId="7" xfId="1" applyFont="1" applyBorder="1" applyAlignment="1">
      <alignment vertical="top"/>
    </xf>
    <xf numFmtId="44" fontId="9" fillId="0" borderId="8" xfId="1" applyFont="1" applyBorder="1" applyAlignment="1">
      <alignment vertical="top"/>
    </xf>
    <xf numFmtId="44" fontId="1" fillId="2" borderId="11" xfId="1" applyFont="1" applyFill="1" applyBorder="1" applyAlignment="1">
      <alignment vertical="center"/>
    </xf>
    <xf numFmtId="0" fontId="5" fillId="0" borderId="0" xfId="0" applyFont="1" applyAlignment="1">
      <alignment vertical="top"/>
    </xf>
    <xf numFmtId="44" fontId="10" fillId="2" borderId="11" xfId="1" applyFont="1" applyFill="1" applyBorder="1" applyAlignment="1">
      <alignment horizontal="right" vertical="center"/>
    </xf>
    <xf numFmtId="44" fontId="11" fillId="2" borderId="11" xfId="1" applyFont="1" applyFill="1" applyBorder="1" applyAlignment="1">
      <alignment vertical="center"/>
    </xf>
    <xf numFmtId="44" fontId="10" fillId="2" borderId="1" xfId="1" applyFont="1" applyFill="1" applyBorder="1" applyAlignment="1">
      <alignment horizontal="right" vertical="center"/>
    </xf>
    <xf numFmtId="44" fontId="10" fillId="2" borderId="11" xfId="1" applyFont="1" applyFill="1" applyBorder="1" applyAlignment="1">
      <alignment vertical="center"/>
    </xf>
    <xf numFmtId="44" fontId="10" fillId="2" borderId="10" xfId="1" applyFont="1" applyFill="1" applyBorder="1" applyAlignment="1">
      <alignment vertical="center"/>
    </xf>
    <xf numFmtId="44" fontId="8" fillId="0" borderId="13" xfId="1" applyFont="1" applyBorder="1" applyAlignment="1">
      <alignment vertical="top"/>
    </xf>
    <xf numFmtId="44" fontId="9" fillId="0" borderId="14" xfId="1" applyFont="1" applyBorder="1" applyAlignment="1">
      <alignment horizontal="right" vertical="top"/>
    </xf>
    <xf numFmtId="44" fontId="9" fillId="0" borderId="15" xfId="1" applyFont="1" applyBorder="1" applyAlignment="1">
      <alignment vertical="top"/>
    </xf>
    <xf numFmtId="0" fontId="4" fillId="0" borderId="6" xfId="0" applyFont="1" applyBorder="1" applyAlignment="1">
      <alignment horizontal="left" vertical="top" wrapText="1"/>
    </xf>
    <xf numFmtId="44" fontId="9" fillId="0" borderId="0" xfId="0" applyNumberFormat="1" applyFont="1">
      <alignment vertical="top"/>
    </xf>
    <xf numFmtId="0" fontId="12" fillId="0" borderId="0" xfId="0" applyFont="1">
      <alignment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477116</xdr:colOff>
      <xdr:row>71</xdr:row>
      <xdr:rowOff>141287</xdr:rowOff>
    </xdr:from>
    <xdr:to>
      <xdr:col>13</xdr:col>
      <xdr:colOff>66675</xdr:colOff>
      <xdr:row>77</xdr:row>
      <xdr:rowOff>101311</xdr:rowOff>
    </xdr:to>
    <xdr:sp macro="" textlink="">
      <xdr:nvSpPr>
        <xdr:cNvPr id="4" name="CuadroTexto 3"/>
        <xdr:cNvSpPr txBox="1"/>
      </xdr:nvSpPr>
      <xdr:spPr>
        <a:xfrm>
          <a:off x="4001366" y="12542837"/>
          <a:ext cx="2447059" cy="9315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/>
            <a:t>L.A.E. Carlos Alberto Franco Murguia </a:t>
          </a:r>
          <a:r>
            <a:rPr lang="es-MX" sz="1100" b="1"/>
            <a:t>TESORERO MUNICIPAL</a:t>
          </a:r>
        </a:p>
      </xdr:txBody>
    </xdr:sp>
    <xdr:clientData/>
  </xdr:twoCellAnchor>
  <xdr:twoCellAnchor>
    <xdr:from>
      <xdr:col>16</xdr:col>
      <xdr:colOff>511753</xdr:colOff>
      <xdr:row>71</xdr:row>
      <xdr:rowOff>110636</xdr:rowOff>
    </xdr:from>
    <xdr:to>
      <xdr:col>20</xdr:col>
      <xdr:colOff>790575</xdr:colOff>
      <xdr:row>74</xdr:row>
      <xdr:rowOff>153266</xdr:rowOff>
    </xdr:to>
    <xdr:sp macro="" textlink="">
      <xdr:nvSpPr>
        <xdr:cNvPr id="5" name="CuadroTexto 4"/>
        <xdr:cNvSpPr txBox="1"/>
      </xdr:nvSpPr>
      <xdr:spPr>
        <a:xfrm>
          <a:off x="7188778" y="10464311"/>
          <a:ext cx="2279072" cy="5284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Lic.</a:t>
          </a:r>
          <a:r>
            <a:rPr lang="es-MX" sz="1100" b="1" baseline="0"/>
            <a:t> Jose Raul Martinez VElazquez</a:t>
          </a:r>
        </a:p>
        <a:p>
          <a:pPr algn="ctr"/>
          <a:r>
            <a:rPr lang="es-MX" sz="1100" b="1"/>
            <a:t>COORD. PRESUPUESTOS</a:t>
          </a:r>
        </a:p>
      </xdr:txBody>
    </xdr:sp>
    <xdr:clientData/>
  </xdr:twoCellAnchor>
  <xdr:twoCellAnchor>
    <xdr:from>
      <xdr:col>3</xdr:col>
      <xdr:colOff>200025</xdr:colOff>
      <xdr:row>71</xdr:row>
      <xdr:rowOff>104775</xdr:rowOff>
    </xdr:from>
    <xdr:to>
      <xdr:col>6</xdr:col>
      <xdr:colOff>209550</xdr:colOff>
      <xdr:row>75</xdr:row>
      <xdr:rowOff>64000</xdr:rowOff>
    </xdr:to>
    <xdr:sp macro="" textlink="">
      <xdr:nvSpPr>
        <xdr:cNvPr id="6" name="CuadroTexto 5"/>
        <xdr:cNvSpPr txBox="1"/>
      </xdr:nvSpPr>
      <xdr:spPr>
        <a:xfrm>
          <a:off x="514350" y="9848850"/>
          <a:ext cx="2133600" cy="606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Mirna Cecilia Rincón Vargas PRESIDENTE MUNICIPAL</a:t>
          </a:r>
        </a:p>
      </xdr:txBody>
    </xdr:sp>
    <xdr:clientData/>
  </xdr:twoCellAnchor>
  <xdr:twoCellAnchor>
    <xdr:from>
      <xdr:col>3</xdr:col>
      <xdr:colOff>406112</xdr:colOff>
      <xdr:row>71</xdr:row>
      <xdr:rowOff>151334</xdr:rowOff>
    </xdr:from>
    <xdr:to>
      <xdr:col>6</xdr:col>
      <xdr:colOff>16453</xdr:colOff>
      <xdr:row>71</xdr:row>
      <xdr:rowOff>151334</xdr:rowOff>
    </xdr:to>
    <xdr:cxnSp macro="">
      <xdr:nvCxnSpPr>
        <xdr:cNvPr id="7" name="Conector recto 5"/>
        <xdr:cNvCxnSpPr>
          <a:cxnSpLocks noChangeShapeType="1"/>
        </xdr:cNvCxnSpPr>
      </xdr:nvCxnSpPr>
      <xdr:spPr bwMode="auto">
        <a:xfrm>
          <a:off x="720437" y="9895409"/>
          <a:ext cx="1734416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324716</xdr:colOff>
      <xdr:row>71</xdr:row>
      <xdr:rowOff>151334</xdr:rowOff>
    </xdr:from>
    <xdr:to>
      <xdr:col>14</xdr:col>
      <xdr:colOff>235528</xdr:colOff>
      <xdr:row>71</xdr:row>
      <xdr:rowOff>151334</xdr:rowOff>
    </xdr:to>
    <xdr:cxnSp macro="">
      <xdr:nvCxnSpPr>
        <xdr:cNvPr id="8" name="Conector recto 6"/>
        <xdr:cNvCxnSpPr>
          <a:cxnSpLocks noChangeShapeType="1"/>
        </xdr:cNvCxnSpPr>
      </xdr:nvCxnSpPr>
      <xdr:spPr bwMode="auto">
        <a:xfrm>
          <a:off x="3848966" y="9895409"/>
          <a:ext cx="211108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807028</xdr:colOff>
      <xdr:row>71</xdr:row>
      <xdr:rowOff>151334</xdr:rowOff>
    </xdr:from>
    <xdr:to>
      <xdr:col>20</xdr:col>
      <xdr:colOff>526473</xdr:colOff>
      <xdr:row>71</xdr:row>
      <xdr:rowOff>151334</xdr:rowOff>
    </xdr:to>
    <xdr:cxnSp macro="">
      <xdr:nvCxnSpPr>
        <xdr:cNvPr id="9" name="Conector recto 7"/>
        <xdr:cNvCxnSpPr>
          <a:cxnSpLocks noChangeShapeType="1"/>
        </xdr:cNvCxnSpPr>
      </xdr:nvCxnSpPr>
      <xdr:spPr bwMode="auto">
        <a:xfrm>
          <a:off x="7531678" y="9895409"/>
          <a:ext cx="183399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AF65"/>
  <sheetViews>
    <sheetView showGridLines="0" tabSelected="1" zoomScaleNormal="100" workbookViewId="0">
      <selection activeCell="O1" sqref="O1"/>
    </sheetView>
  </sheetViews>
  <sheetFormatPr baseColWidth="10" defaultRowHeight="12.75" customHeight="1" x14ac:dyDescent="0.2"/>
  <cols>
    <col min="1" max="2" width="1.140625" customWidth="1"/>
    <col min="3" max="3" width="2.42578125" customWidth="1"/>
    <col min="4" max="4" width="10.5703125" customWidth="1"/>
    <col min="5" max="5" width="3.42578125" customWidth="1"/>
    <col min="6" max="6" width="17.85546875" customWidth="1"/>
    <col min="7" max="7" width="13.5703125" customWidth="1"/>
    <col min="8" max="8" width="1.28515625" customWidth="1"/>
    <col min="9" max="9" width="1.42578125" customWidth="1"/>
    <col min="10" max="10" width="18.5703125" customWidth="1"/>
    <col min="11" max="11" width="3.5703125" customWidth="1"/>
    <col min="12" max="12" width="18.7109375" customWidth="1"/>
    <col min="13" max="13" width="2" customWidth="1"/>
    <col min="14" max="14" width="1.140625" customWidth="1"/>
    <col min="15" max="15" width="15.5703125" customWidth="1"/>
    <col min="16" max="16" width="1.85546875" customWidth="1"/>
    <col min="17" max="17" width="17.85546875" customWidth="1"/>
    <col min="18" max="18" width="1.85546875" customWidth="1"/>
    <col min="19" max="19" width="15.7109375" customWidth="1"/>
    <col min="20" max="20" width="2.85546875" customWidth="1"/>
    <col min="21" max="21" width="18" customWidth="1"/>
    <col min="22" max="24" width="1" customWidth="1"/>
    <col min="25" max="26" width="6.85546875" customWidth="1"/>
    <col min="27" max="29" width="14.7109375" bestFit="1" customWidth="1"/>
    <col min="30" max="256" width="6.85546875" customWidth="1"/>
  </cols>
  <sheetData>
    <row r="1" spans="1:32" ht="169.5" customHeight="1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32" ht="15" customHeight="1" x14ac:dyDescent="0.2">
      <c r="A2" s="86"/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6"/>
    </row>
    <row r="3" spans="1:32" ht="12" customHeight="1" x14ac:dyDescent="0.2">
      <c r="A3" s="88" t="s">
        <v>33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6"/>
    </row>
    <row r="4" spans="1:32" ht="3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32" ht="16.5" customHeight="1" x14ac:dyDescent="0.2">
      <c r="A5" s="89" t="s">
        <v>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</row>
    <row r="6" spans="1:32" ht="13.5" customHeight="1" x14ac:dyDescent="0.2">
      <c r="A6" s="89" t="s">
        <v>39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1:32" ht="28.5" customHeight="1" x14ac:dyDescent="0.2"/>
    <row r="8" spans="1:32" ht="3" customHeight="1" x14ac:dyDescent="0.2"/>
    <row r="9" spans="1:32" ht="15" customHeight="1" x14ac:dyDescent="0.2">
      <c r="A9" s="22" t="s">
        <v>3</v>
      </c>
      <c r="B9" s="23"/>
      <c r="C9" s="23"/>
      <c r="D9" s="23"/>
      <c r="E9" s="23"/>
      <c r="F9" s="23"/>
      <c r="G9" s="23"/>
      <c r="H9" s="24"/>
      <c r="I9" s="31" t="s">
        <v>2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/>
    </row>
    <row r="10" spans="1:32" ht="7.5" customHeight="1" x14ac:dyDescent="0.2">
      <c r="A10" s="25"/>
      <c r="B10" s="26"/>
      <c r="C10" s="26"/>
      <c r="D10" s="26"/>
      <c r="E10" s="26"/>
      <c r="F10" s="26"/>
      <c r="G10" s="26"/>
      <c r="H10" s="27"/>
      <c r="I10" s="22" t="s">
        <v>4</v>
      </c>
      <c r="J10" s="23"/>
      <c r="K10" s="24"/>
      <c r="L10" s="35" t="s">
        <v>5</v>
      </c>
      <c r="M10" s="22" t="s">
        <v>6</v>
      </c>
      <c r="N10" s="23"/>
      <c r="O10" s="23"/>
      <c r="P10" s="24"/>
      <c r="Q10" s="35" t="s">
        <v>7</v>
      </c>
      <c r="R10" s="22" t="s">
        <v>8</v>
      </c>
      <c r="S10" s="23"/>
      <c r="T10" s="24"/>
      <c r="U10" s="22" t="s">
        <v>9</v>
      </c>
      <c r="V10" s="23"/>
      <c r="W10" s="23"/>
      <c r="X10" s="24"/>
    </row>
    <row r="11" spans="1:32" ht="13.5" customHeight="1" x14ac:dyDescent="0.2">
      <c r="A11" s="25"/>
      <c r="B11" s="26"/>
      <c r="C11" s="26"/>
      <c r="D11" s="26"/>
      <c r="E11" s="26"/>
      <c r="F11" s="26"/>
      <c r="G11" s="26"/>
      <c r="H11" s="27"/>
      <c r="I11" s="25"/>
      <c r="J11" s="26"/>
      <c r="K11" s="27"/>
      <c r="L11" s="36"/>
      <c r="M11" s="25"/>
      <c r="N11" s="26"/>
      <c r="O11" s="26"/>
      <c r="P11" s="27"/>
      <c r="Q11" s="36"/>
      <c r="R11" s="25"/>
      <c r="S11" s="26"/>
      <c r="T11" s="27"/>
      <c r="U11" s="25"/>
      <c r="V11" s="26"/>
      <c r="W11" s="26"/>
      <c r="X11" s="27"/>
    </row>
    <row r="12" spans="1:32" ht="13.5" customHeight="1" x14ac:dyDescent="0.2">
      <c r="A12" s="25"/>
      <c r="B12" s="26"/>
      <c r="C12" s="26"/>
      <c r="D12" s="26"/>
      <c r="E12" s="26"/>
      <c r="F12" s="26"/>
      <c r="G12" s="26"/>
      <c r="H12" s="27"/>
      <c r="I12" s="25"/>
      <c r="J12" s="26"/>
      <c r="K12" s="27"/>
      <c r="L12" s="36"/>
      <c r="M12" s="25"/>
      <c r="N12" s="26"/>
      <c r="O12" s="26"/>
      <c r="P12" s="27"/>
      <c r="Q12" s="36"/>
      <c r="R12" s="25"/>
      <c r="S12" s="26"/>
      <c r="T12" s="27"/>
      <c r="U12" s="25"/>
      <c r="V12" s="26"/>
      <c r="W12" s="26"/>
      <c r="X12" s="27"/>
    </row>
    <row r="13" spans="1:32" ht="6" customHeight="1" x14ac:dyDescent="0.2">
      <c r="A13" s="25"/>
      <c r="B13" s="26"/>
      <c r="C13" s="26"/>
      <c r="D13" s="26"/>
      <c r="E13" s="26"/>
      <c r="F13" s="26"/>
      <c r="G13" s="26"/>
      <c r="H13" s="27"/>
      <c r="I13" s="28"/>
      <c r="J13" s="29"/>
      <c r="K13" s="30"/>
      <c r="L13" s="37"/>
      <c r="M13" s="28"/>
      <c r="N13" s="29"/>
      <c r="O13" s="29"/>
      <c r="P13" s="30"/>
      <c r="Q13" s="37"/>
      <c r="R13" s="28"/>
      <c r="S13" s="29"/>
      <c r="T13" s="30"/>
      <c r="U13" s="28"/>
      <c r="V13" s="29"/>
      <c r="W13" s="29"/>
      <c r="X13" s="30"/>
    </row>
    <row r="14" spans="1:32" s="7" customFormat="1" ht="12" customHeight="1" x14ac:dyDescent="0.2">
      <c r="A14" s="28"/>
      <c r="B14" s="29"/>
      <c r="C14" s="29"/>
      <c r="D14" s="29"/>
      <c r="E14" s="29"/>
      <c r="F14" s="29"/>
      <c r="G14" s="29"/>
      <c r="H14" s="30"/>
      <c r="I14" s="8"/>
      <c r="J14" s="15" t="s">
        <v>10</v>
      </c>
      <c r="K14" s="8"/>
      <c r="L14" s="16" t="s">
        <v>11</v>
      </c>
      <c r="M14" s="8"/>
      <c r="N14" s="8"/>
      <c r="O14" s="67" t="s">
        <v>12</v>
      </c>
      <c r="P14" s="67"/>
      <c r="Q14" s="16" t="s">
        <v>13</v>
      </c>
      <c r="R14" s="8"/>
      <c r="S14" s="15" t="s">
        <v>14</v>
      </c>
      <c r="T14" s="8"/>
      <c r="U14" s="66" t="s">
        <v>15</v>
      </c>
      <c r="V14" s="67"/>
      <c r="W14" s="8"/>
      <c r="X14" s="9"/>
    </row>
    <row r="15" spans="1:32" ht="7.5" customHeight="1" x14ac:dyDescent="0.2">
      <c r="A15" s="1"/>
      <c r="B15" s="17"/>
      <c r="C15" s="17"/>
      <c r="D15" s="17"/>
      <c r="E15" s="17"/>
      <c r="F15" s="17"/>
      <c r="G15" s="17"/>
      <c r="H15" s="18"/>
      <c r="I15" s="17"/>
      <c r="J15" s="21"/>
      <c r="K15" s="21"/>
      <c r="L15" s="19"/>
      <c r="M15" s="21"/>
      <c r="N15" s="21"/>
      <c r="O15" s="21"/>
      <c r="P15" s="21"/>
      <c r="Q15" s="81"/>
      <c r="R15" s="21"/>
      <c r="S15" s="21"/>
      <c r="T15" s="21"/>
      <c r="U15" s="20"/>
      <c r="V15" s="21"/>
      <c r="W15" s="17"/>
      <c r="X15" s="3"/>
    </row>
    <row r="16" spans="1:32" ht="16.5" customHeight="1" x14ac:dyDescent="0.2">
      <c r="A16" s="1"/>
      <c r="B16" s="68" t="s">
        <v>16</v>
      </c>
      <c r="C16" s="68"/>
      <c r="D16" s="68"/>
      <c r="E16" s="68"/>
      <c r="F16" s="68"/>
      <c r="G16" s="39"/>
      <c r="H16" s="40"/>
      <c r="I16" s="39"/>
      <c r="J16" s="41">
        <f>J18+J19</f>
        <v>100739820.38</v>
      </c>
      <c r="K16" s="42"/>
      <c r="L16" s="43">
        <f>L18+L19</f>
        <v>0</v>
      </c>
      <c r="M16" s="44"/>
      <c r="N16" s="69"/>
      <c r="O16" s="69">
        <v>100739820.38</v>
      </c>
      <c r="P16" s="44"/>
      <c r="Q16" s="43">
        <f>Q18+Q19</f>
        <v>19837723.140000001</v>
      </c>
      <c r="R16" s="44"/>
      <c r="S16" s="45">
        <f>SUM(S18:S19)</f>
        <v>19292228.859999999</v>
      </c>
      <c r="T16" s="44"/>
      <c r="U16" s="70">
        <f>U18+U19</f>
        <v>80902097.239999995</v>
      </c>
      <c r="V16" s="59"/>
      <c r="W16" s="17"/>
      <c r="X16" s="3"/>
      <c r="AA16" s="12"/>
      <c r="AB16" s="12"/>
      <c r="AC16" s="12"/>
      <c r="AF16" s="2"/>
    </row>
    <row r="17" spans="1:32" ht="1.5" customHeight="1" x14ac:dyDescent="0.2">
      <c r="A17" s="1"/>
      <c r="B17" s="46"/>
      <c r="C17" s="46"/>
      <c r="D17" s="46"/>
      <c r="E17" s="46"/>
      <c r="F17" s="46"/>
      <c r="G17" s="46"/>
      <c r="H17" s="47"/>
      <c r="I17" s="46"/>
      <c r="J17" s="42"/>
      <c r="K17" s="42"/>
      <c r="L17" s="48"/>
      <c r="M17" s="44"/>
      <c r="N17" s="44"/>
      <c r="O17" s="44"/>
      <c r="P17" s="44"/>
      <c r="Q17" s="48"/>
      <c r="R17" s="44"/>
      <c r="S17" s="44"/>
      <c r="T17" s="44"/>
      <c r="U17" s="49"/>
      <c r="V17" s="42"/>
      <c r="W17" s="17"/>
      <c r="X17" s="3"/>
      <c r="AA17" s="13"/>
      <c r="AB17" s="13"/>
      <c r="AC17" s="12"/>
      <c r="AF17" s="2"/>
    </row>
    <row r="18" spans="1:32" ht="16.5" customHeight="1" x14ac:dyDescent="0.2">
      <c r="A18" s="1"/>
      <c r="B18" s="46"/>
      <c r="C18" s="46"/>
      <c r="D18" s="56" t="s">
        <v>17</v>
      </c>
      <c r="E18" s="56"/>
      <c r="F18" s="56"/>
      <c r="G18" s="56"/>
      <c r="H18" s="47"/>
      <c r="I18" s="46"/>
      <c r="J18" s="50">
        <v>100048512.8</v>
      </c>
      <c r="K18" s="50"/>
      <c r="L18" s="48">
        <v>0</v>
      </c>
      <c r="M18" s="44"/>
      <c r="N18" s="44"/>
      <c r="O18" s="44">
        <v>100048512.8</v>
      </c>
      <c r="P18" s="44"/>
      <c r="Q18" s="60">
        <v>19705723.109999999</v>
      </c>
      <c r="R18" s="50"/>
      <c r="S18" s="50">
        <v>19160228.829999998</v>
      </c>
      <c r="T18" s="44"/>
      <c r="U18" s="49">
        <f>O18-Q18</f>
        <v>80342789.689999998</v>
      </c>
      <c r="V18" s="42"/>
      <c r="W18" s="17"/>
      <c r="X18" s="3"/>
      <c r="AF18" s="2"/>
    </row>
    <row r="19" spans="1:32" ht="12" customHeight="1" x14ac:dyDescent="0.2">
      <c r="A19" s="1"/>
      <c r="B19" s="46"/>
      <c r="C19" s="46"/>
      <c r="D19" s="46" t="s">
        <v>34</v>
      </c>
      <c r="E19" s="46"/>
      <c r="F19" s="46"/>
      <c r="G19" s="46"/>
      <c r="H19" s="47"/>
      <c r="I19" s="46"/>
      <c r="J19" s="50">
        <v>691307.58</v>
      </c>
      <c r="K19" s="50"/>
      <c r="L19" s="48">
        <v>0</v>
      </c>
      <c r="M19" s="44"/>
      <c r="N19" s="44"/>
      <c r="O19" s="50">
        <f>J19</f>
        <v>691307.58</v>
      </c>
      <c r="P19" s="44"/>
      <c r="Q19" s="60">
        <v>132000.03</v>
      </c>
      <c r="R19" s="44"/>
      <c r="S19" s="50">
        <v>132000.03</v>
      </c>
      <c r="T19" s="50"/>
      <c r="U19" s="50">
        <f>O19-Q19</f>
        <v>559307.54999999993</v>
      </c>
      <c r="V19" s="50"/>
      <c r="W19" s="17"/>
      <c r="X19" s="3"/>
      <c r="AA19" s="12"/>
      <c r="AB19" s="12"/>
      <c r="AC19" s="12"/>
      <c r="AF19" s="2"/>
    </row>
    <row r="20" spans="1:32" ht="2.25" customHeight="1" x14ac:dyDescent="0.2">
      <c r="A20" s="1"/>
      <c r="B20" s="46"/>
      <c r="C20" s="46"/>
      <c r="D20" s="46"/>
      <c r="E20" s="46"/>
      <c r="F20" s="46"/>
      <c r="G20" s="46"/>
      <c r="H20" s="47"/>
      <c r="I20" s="46"/>
      <c r="J20" s="42"/>
      <c r="K20" s="42"/>
      <c r="L20" s="48"/>
      <c r="M20" s="44"/>
      <c r="N20" s="44"/>
      <c r="O20" s="44"/>
      <c r="P20" s="44"/>
      <c r="Q20" s="48"/>
      <c r="R20" s="44"/>
      <c r="S20" s="44"/>
      <c r="T20" s="44"/>
      <c r="U20" s="49"/>
      <c r="V20" s="42"/>
      <c r="W20" s="17"/>
      <c r="X20" s="3"/>
      <c r="AA20" s="12"/>
      <c r="AB20" s="12"/>
      <c r="AC20" s="12"/>
      <c r="AF20" s="2"/>
    </row>
    <row r="21" spans="1:32" ht="16.5" customHeight="1" x14ac:dyDescent="0.2">
      <c r="A21" s="1"/>
      <c r="B21" s="68" t="s">
        <v>18</v>
      </c>
      <c r="C21" s="68"/>
      <c r="D21" s="68"/>
      <c r="E21" s="68"/>
      <c r="F21" s="68"/>
      <c r="G21" s="39"/>
      <c r="H21" s="40"/>
      <c r="I21" s="39"/>
      <c r="J21" s="41">
        <f>J23+J25+J27+J28+J31</f>
        <v>117169549.03</v>
      </c>
      <c r="K21" s="42"/>
      <c r="L21" s="43">
        <f>L23+L25+L28+L27+L31</f>
        <v>0</v>
      </c>
      <c r="M21" s="44"/>
      <c r="N21" s="41">
        <f t="shared" ref="N21:O21" si="0">N23+N25+N27+N28+N31</f>
        <v>117169549.03</v>
      </c>
      <c r="O21" s="41">
        <f t="shared" si="0"/>
        <v>117169549.03</v>
      </c>
      <c r="P21" s="44"/>
      <c r="Q21" s="43">
        <f>Q23+Q25+Q27+Q28+Q31</f>
        <v>25159624.420000002</v>
      </c>
      <c r="R21" s="44"/>
      <c r="S21" s="45">
        <f>SUM(S23:S31)</f>
        <v>24345035.780000001</v>
      </c>
      <c r="T21" s="44"/>
      <c r="U21" s="70">
        <f>U23+U25+U27+U28+U31</f>
        <v>92009924.610000014</v>
      </c>
      <c r="V21" s="59"/>
      <c r="W21" s="17"/>
      <c r="X21" s="3"/>
      <c r="AA21" s="13"/>
      <c r="AB21" s="13"/>
      <c r="AC21" s="12"/>
      <c r="AF21" s="2"/>
    </row>
    <row r="22" spans="1:32" ht="1.5" customHeight="1" x14ac:dyDescent="0.2">
      <c r="A22" s="1"/>
      <c r="B22" s="46"/>
      <c r="C22" s="46"/>
      <c r="D22" s="46"/>
      <c r="E22" s="46"/>
      <c r="F22" s="46"/>
      <c r="G22" s="46"/>
      <c r="H22" s="47"/>
      <c r="I22" s="46"/>
      <c r="J22" s="42"/>
      <c r="K22" s="42"/>
      <c r="L22" s="48"/>
      <c r="M22" s="44"/>
      <c r="N22" s="42"/>
      <c r="O22" s="42"/>
      <c r="P22" s="44"/>
      <c r="Q22" s="48"/>
      <c r="R22" s="44"/>
      <c r="S22" s="44"/>
      <c r="T22" s="44"/>
      <c r="U22" s="49"/>
      <c r="V22" s="42"/>
      <c r="W22" s="17"/>
      <c r="X22" s="3"/>
      <c r="AA22" s="13"/>
      <c r="AB22" s="13"/>
      <c r="AC22" s="12"/>
      <c r="AF22" s="2"/>
    </row>
    <row r="23" spans="1:32" ht="16.5" customHeight="1" x14ac:dyDescent="0.2">
      <c r="A23" s="1"/>
      <c r="B23" s="46"/>
      <c r="C23" s="46"/>
      <c r="D23" s="56" t="s">
        <v>19</v>
      </c>
      <c r="E23" s="56"/>
      <c r="F23" s="56"/>
      <c r="G23" s="56"/>
      <c r="H23" s="47"/>
      <c r="I23" s="46"/>
      <c r="J23" s="51">
        <v>96770133.170000002</v>
      </c>
      <c r="K23" s="52"/>
      <c r="L23" s="53">
        <v>0</v>
      </c>
      <c r="M23" s="54"/>
      <c r="N23" s="51">
        <v>96770133.170000002</v>
      </c>
      <c r="O23" s="51">
        <v>96770133.170000002</v>
      </c>
      <c r="P23" s="54"/>
      <c r="Q23" s="82">
        <v>21209688.800000001</v>
      </c>
      <c r="R23" s="54"/>
      <c r="S23" s="51">
        <v>20561541.219999999</v>
      </c>
      <c r="T23" s="54"/>
      <c r="U23" s="49">
        <f>O23-Q23</f>
        <v>75560444.370000005</v>
      </c>
      <c r="V23" s="42"/>
      <c r="W23" s="17"/>
      <c r="X23" s="3"/>
      <c r="AA23" s="13"/>
      <c r="AB23" s="13"/>
      <c r="AC23" s="12"/>
      <c r="AF23" s="2"/>
    </row>
    <row r="24" spans="1:32" ht="0.75" customHeight="1" x14ac:dyDescent="0.2">
      <c r="A24" s="1"/>
      <c r="B24" s="46"/>
      <c r="C24" s="46"/>
      <c r="D24" s="46"/>
      <c r="E24" s="46"/>
      <c r="F24" s="46"/>
      <c r="G24" s="46"/>
      <c r="H24" s="47"/>
      <c r="I24" s="46"/>
      <c r="J24" s="52"/>
      <c r="K24" s="52"/>
      <c r="L24" s="53"/>
      <c r="M24" s="54"/>
      <c r="N24" s="52"/>
      <c r="O24" s="52"/>
      <c r="P24" s="54"/>
      <c r="Q24" s="53"/>
      <c r="R24" s="54"/>
      <c r="S24" s="54"/>
      <c r="T24" s="54"/>
      <c r="U24" s="55"/>
      <c r="V24" s="52"/>
      <c r="W24" s="17"/>
      <c r="X24" s="3"/>
      <c r="AA24" s="13"/>
      <c r="AB24" s="13"/>
      <c r="AC24" s="12"/>
      <c r="AF24" s="2"/>
    </row>
    <row r="25" spans="1:32" ht="16.5" customHeight="1" x14ac:dyDescent="0.2">
      <c r="A25" s="1"/>
      <c r="B25" s="46"/>
      <c r="C25" s="46"/>
      <c r="D25" s="56" t="s">
        <v>20</v>
      </c>
      <c r="E25" s="56"/>
      <c r="F25" s="56"/>
      <c r="G25" s="56"/>
      <c r="H25" s="47"/>
      <c r="I25" s="46"/>
      <c r="J25" s="51">
        <v>4439462.05</v>
      </c>
      <c r="K25" s="52"/>
      <c r="L25" s="53">
        <v>0</v>
      </c>
      <c r="M25" s="54"/>
      <c r="N25" s="51">
        <v>4439462.05</v>
      </c>
      <c r="O25" s="51">
        <v>4439462.05</v>
      </c>
      <c r="P25" s="54"/>
      <c r="Q25" s="82">
        <v>749158.02</v>
      </c>
      <c r="R25" s="54"/>
      <c r="S25" s="51">
        <v>744430.07</v>
      </c>
      <c r="T25" s="54"/>
      <c r="U25" s="49">
        <f>O25-Q25</f>
        <v>3690304.03</v>
      </c>
      <c r="V25" s="42"/>
      <c r="W25" s="17"/>
      <c r="X25" s="3"/>
      <c r="AA25" s="13"/>
      <c r="AB25" s="13"/>
      <c r="AC25" s="12"/>
      <c r="AF25" s="2"/>
    </row>
    <row r="26" spans="1:32" ht="0.75" customHeight="1" x14ac:dyDescent="0.2">
      <c r="A26" s="1"/>
      <c r="B26" s="46"/>
      <c r="C26" s="46"/>
      <c r="D26" s="46"/>
      <c r="E26" s="46"/>
      <c r="F26" s="46"/>
      <c r="G26" s="46"/>
      <c r="H26" s="47"/>
      <c r="I26" s="46"/>
      <c r="J26" s="52"/>
      <c r="K26" s="52"/>
      <c r="L26" s="53"/>
      <c r="M26" s="54"/>
      <c r="N26" s="52"/>
      <c r="O26" s="52"/>
      <c r="P26" s="54"/>
      <c r="Q26" s="53"/>
      <c r="R26" s="54"/>
      <c r="S26" s="54"/>
      <c r="T26" s="54"/>
      <c r="U26" s="55"/>
      <c r="V26" s="52"/>
      <c r="W26" s="17"/>
      <c r="X26" s="3"/>
      <c r="AF26" s="2"/>
    </row>
    <row r="27" spans="1:32" ht="15" customHeight="1" x14ac:dyDescent="0.2">
      <c r="A27" s="1"/>
      <c r="B27" s="46"/>
      <c r="C27" s="46"/>
      <c r="D27" s="46" t="s">
        <v>35</v>
      </c>
      <c r="E27" s="46"/>
      <c r="F27" s="46"/>
      <c r="G27" s="46"/>
      <c r="H27" s="47"/>
      <c r="I27" s="46"/>
      <c r="J27" s="51">
        <v>1567557.55</v>
      </c>
      <c r="K27" s="52"/>
      <c r="L27" s="53">
        <v>0</v>
      </c>
      <c r="M27" s="54"/>
      <c r="N27" s="51">
        <v>1567557.55</v>
      </c>
      <c r="O27" s="51">
        <v>1567557.55</v>
      </c>
      <c r="P27" s="54"/>
      <c r="Q27" s="82">
        <v>298050.76</v>
      </c>
      <c r="R27" s="54"/>
      <c r="S27" s="51">
        <v>291608.12</v>
      </c>
      <c r="T27" s="54"/>
      <c r="U27" s="49">
        <f>O27-Q27</f>
        <v>1269506.79</v>
      </c>
      <c r="V27" s="42"/>
      <c r="W27" s="17"/>
      <c r="X27" s="3"/>
      <c r="AF27" s="2"/>
    </row>
    <row r="28" spans="1:32" ht="16.5" customHeight="1" x14ac:dyDescent="0.2">
      <c r="A28" s="1"/>
      <c r="B28" s="46"/>
      <c r="C28" s="46"/>
      <c r="D28" s="56" t="s">
        <v>21</v>
      </c>
      <c r="E28" s="56"/>
      <c r="F28" s="56"/>
      <c r="G28" s="56"/>
      <c r="H28" s="47"/>
      <c r="I28" s="46"/>
      <c r="J28" s="51">
        <v>8579909.4199999999</v>
      </c>
      <c r="K28" s="52"/>
      <c r="L28" s="53">
        <v>0</v>
      </c>
      <c r="M28" s="54"/>
      <c r="N28" s="51">
        <v>8579909.4199999999</v>
      </c>
      <c r="O28" s="51">
        <v>8579909.4199999999</v>
      </c>
      <c r="P28" s="54"/>
      <c r="Q28" s="82">
        <v>1794112.77</v>
      </c>
      <c r="R28" s="54"/>
      <c r="S28" s="51">
        <v>1642259.64</v>
      </c>
      <c r="T28" s="54"/>
      <c r="U28" s="49">
        <f>O28-Q28</f>
        <v>6785796.6500000004</v>
      </c>
      <c r="V28" s="42"/>
      <c r="W28" s="17"/>
      <c r="X28" s="3"/>
      <c r="AA28" s="12"/>
      <c r="AB28" s="12"/>
      <c r="AC28" s="12"/>
      <c r="AF28" s="2"/>
    </row>
    <row r="29" spans="1:32" ht="0.75" customHeight="1" x14ac:dyDescent="0.2">
      <c r="A29" s="1"/>
      <c r="B29" s="46"/>
      <c r="C29" s="46"/>
      <c r="D29" s="46"/>
      <c r="E29" s="46"/>
      <c r="F29" s="46"/>
      <c r="G29" s="46"/>
      <c r="H29" s="47"/>
      <c r="I29" s="46"/>
      <c r="J29" s="52"/>
      <c r="K29" s="52"/>
      <c r="L29" s="53"/>
      <c r="M29" s="54"/>
      <c r="N29" s="52"/>
      <c r="O29" s="52"/>
      <c r="P29" s="54"/>
      <c r="Q29" s="53"/>
      <c r="R29" s="54"/>
      <c r="S29" s="54"/>
      <c r="T29" s="54"/>
      <c r="U29" s="55"/>
      <c r="V29" s="52"/>
      <c r="W29" s="17"/>
      <c r="X29" s="3"/>
      <c r="AA29" s="13"/>
      <c r="AB29" s="13"/>
      <c r="AC29" s="12"/>
      <c r="AF29" s="2"/>
    </row>
    <row r="30" spans="1:32" ht="0.75" customHeight="1" x14ac:dyDescent="0.2">
      <c r="A30" s="1"/>
      <c r="B30" s="46"/>
      <c r="C30" s="46"/>
      <c r="D30" s="46"/>
      <c r="E30" s="46"/>
      <c r="F30" s="46"/>
      <c r="G30" s="46"/>
      <c r="H30" s="47"/>
      <c r="I30" s="46"/>
      <c r="J30" s="52"/>
      <c r="K30" s="52"/>
      <c r="L30" s="53"/>
      <c r="M30" s="54"/>
      <c r="N30" s="52"/>
      <c r="O30" s="52"/>
      <c r="P30" s="54"/>
      <c r="Q30" s="53"/>
      <c r="R30" s="54"/>
      <c r="S30" s="54"/>
      <c r="T30" s="54"/>
      <c r="U30" s="55"/>
      <c r="V30" s="52"/>
      <c r="W30" s="17"/>
      <c r="X30" s="3"/>
      <c r="AA30" s="13"/>
      <c r="AB30" s="13"/>
      <c r="AC30" s="12"/>
      <c r="AF30" s="2"/>
    </row>
    <row r="31" spans="1:32" ht="16.5" customHeight="1" x14ac:dyDescent="0.2">
      <c r="A31" s="1"/>
      <c r="B31" s="46"/>
      <c r="C31" s="46"/>
      <c r="D31" s="56" t="s">
        <v>22</v>
      </c>
      <c r="E31" s="56"/>
      <c r="F31" s="56"/>
      <c r="G31" s="56"/>
      <c r="H31" s="47"/>
      <c r="I31" s="46"/>
      <c r="J31" s="51">
        <v>5812486.8399999999</v>
      </c>
      <c r="K31" s="52"/>
      <c r="L31" s="53"/>
      <c r="M31" s="54"/>
      <c r="N31" s="51">
        <v>5812486.8399999999</v>
      </c>
      <c r="O31" s="51">
        <v>5812486.8399999999</v>
      </c>
      <c r="P31" s="54"/>
      <c r="Q31" s="82">
        <v>1108614.07</v>
      </c>
      <c r="R31" s="54"/>
      <c r="S31" s="51">
        <v>1105196.73</v>
      </c>
      <c r="T31" s="54"/>
      <c r="U31" s="49">
        <f>O31-Q31</f>
        <v>4703872.7699999996</v>
      </c>
      <c r="V31" s="42"/>
      <c r="W31" s="17"/>
      <c r="X31" s="3"/>
      <c r="AF31" s="2"/>
    </row>
    <row r="32" spans="1:32" ht="2.25" customHeight="1" x14ac:dyDescent="0.2">
      <c r="A32" s="1"/>
      <c r="B32" s="46"/>
      <c r="C32" s="46"/>
      <c r="D32" s="46"/>
      <c r="E32" s="46"/>
      <c r="F32" s="46"/>
      <c r="G32" s="46"/>
      <c r="H32" s="47"/>
      <c r="I32" s="46"/>
      <c r="J32" s="42"/>
      <c r="K32" s="42"/>
      <c r="L32" s="48"/>
      <c r="M32" s="44"/>
      <c r="N32" s="42"/>
      <c r="O32" s="42"/>
      <c r="P32" s="44"/>
      <c r="Q32" s="48"/>
      <c r="R32" s="44"/>
      <c r="S32" s="44"/>
      <c r="T32" s="44"/>
      <c r="U32" s="49"/>
      <c r="V32" s="42"/>
      <c r="W32" s="17"/>
      <c r="X32" s="3"/>
      <c r="AA32" s="12"/>
      <c r="AB32" s="12"/>
      <c r="AC32" s="12"/>
    </row>
    <row r="33" spans="1:29" ht="16.5" customHeight="1" x14ac:dyDescent="0.2">
      <c r="A33" s="1"/>
      <c r="B33" s="68" t="s">
        <v>23</v>
      </c>
      <c r="C33" s="68"/>
      <c r="D33" s="68"/>
      <c r="E33" s="68"/>
      <c r="F33" s="68"/>
      <c r="G33" s="39"/>
      <c r="H33" s="40"/>
      <c r="I33" s="39"/>
      <c r="J33" s="41">
        <f>J35+J37+J39</f>
        <v>197285779.54999998</v>
      </c>
      <c r="K33" s="42"/>
      <c r="L33" s="43">
        <f>L35+L37+L39</f>
        <v>2776823.4</v>
      </c>
      <c r="M33" s="44"/>
      <c r="N33" s="41">
        <f t="shared" ref="N33" si="1">N35+N37+N39</f>
        <v>197285779.54999998</v>
      </c>
      <c r="O33" s="41">
        <f>O35+O37+O39+O4</f>
        <v>200062602.94999999</v>
      </c>
      <c r="P33" s="44"/>
      <c r="Q33" s="43">
        <f>Q35+Q37+Q39</f>
        <v>46512045.850000001</v>
      </c>
      <c r="R33" s="44"/>
      <c r="S33" s="45">
        <f>SUM(S35:S39)</f>
        <v>40384277.889999993</v>
      </c>
      <c r="T33" s="44"/>
      <c r="U33" s="70">
        <f>+U35+U37+U39</f>
        <v>153550557.09999996</v>
      </c>
      <c r="V33" s="59"/>
      <c r="W33" s="17"/>
      <c r="X33" s="3"/>
      <c r="AA33" s="13"/>
      <c r="AB33" s="13"/>
      <c r="AC33" s="12"/>
    </row>
    <row r="34" spans="1:29" ht="1.5" customHeight="1" x14ac:dyDescent="0.2">
      <c r="A34" s="1"/>
      <c r="B34" s="46"/>
      <c r="C34" s="46"/>
      <c r="D34" s="46"/>
      <c r="E34" s="46"/>
      <c r="F34" s="46"/>
      <c r="G34" s="46"/>
      <c r="H34" s="47"/>
      <c r="I34" s="46"/>
      <c r="J34" s="42"/>
      <c r="K34" s="42"/>
      <c r="L34" s="48"/>
      <c r="M34" s="44"/>
      <c r="N34" s="42"/>
      <c r="O34" s="42"/>
      <c r="P34" s="44"/>
      <c r="Q34" s="48"/>
      <c r="R34" s="44"/>
      <c r="S34" s="44"/>
      <c r="T34" s="44"/>
      <c r="U34" s="49"/>
      <c r="V34" s="42"/>
      <c r="W34" s="17"/>
      <c r="X34" s="3"/>
    </row>
    <row r="35" spans="1:29" ht="16.5" customHeight="1" x14ac:dyDescent="0.2">
      <c r="A35" s="1"/>
      <c r="B35" s="46"/>
      <c r="C35" s="46"/>
      <c r="D35" s="56" t="s">
        <v>24</v>
      </c>
      <c r="E35" s="56"/>
      <c r="F35" s="56"/>
      <c r="G35" s="56"/>
      <c r="H35" s="47"/>
      <c r="I35" s="46"/>
      <c r="J35" s="51">
        <v>100859855.31999999</v>
      </c>
      <c r="K35" s="42"/>
      <c r="L35" s="53">
        <v>500000</v>
      </c>
      <c r="M35" s="44"/>
      <c r="N35" s="51">
        <v>100859855.31999999</v>
      </c>
      <c r="O35" s="51">
        <f>J35+L35</f>
        <v>101359855.31999999</v>
      </c>
      <c r="P35" s="44"/>
      <c r="Q35" s="60">
        <v>25280244.370000001</v>
      </c>
      <c r="R35" s="44"/>
      <c r="S35" s="51">
        <v>20056420.059999999</v>
      </c>
      <c r="T35" s="44"/>
      <c r="U35" s="49">
        <f>O35-Q35</f>
        <v>76079610.949999988</v>
      </c>
      <c r="V35" s="42"/>
      <c r="W35" s="17"/>
      <c r="X35" s="3"/>
      <c r="AA35" s="12"/>
      <c r="AB35" s="12"/>
      <c r="AC35" s="12"/>
    </row>
    <row r="36" spans="1:29" ht="0.75" customHeight="1" x14ac:dyDescent="0.2">
      <c r="A36" s="1"/>
      <c r="B36" s="46"/>
      <c r="C36" s="46"/>
      <c r="D36" s="46"/>
      <c r="E36" s="46"/>
      <c r="F36" s="46"/>
      <c r="G36" s="46"/>
      <c r="H36" s="47"/>
      <c r="I36" s="46"/>
      <c r="J36" s="42"/>
      <c r="K36" s="42"/>
      <c r="L36" s="48"/>
      <c r="M36" s="44"/>
      <c r="N36" s="42"/>
      <c r="O36" s="42"/>
      <c r="P36" s="44"/>
      <c r="Q36" s="48"/>
      <c r="R36" s="44"/>
      <c r="S36" s="44"/>
      <c r="T36" s="44"/>
      <c r="U36" s="49"/>
      <c r="V36" s="42"/>
      <c r="W36" s="17"/>
      <c r="X36" s="3"/>
      <c r="AA36" s="13"/>
      <c r="AB36" s="13"/>
      <c r="AC36" s="12"/>
    </row>
    <row r="37" spans="1:29" ht="16.5" customHeight="1" x14ac:dyDescent="0.2">
      <c r="A37" s="1"/>
      <c r="B37" s="46"/>
      <c r="C37" s="46"/>
      <c r="D37" s="56" t="s">
        <v>25</v>
      </c>
      <c r="E37" s="56"/>
      <c r="F37" s="56"/>
      <c r="G37" s="56"/>
      <c r="H37" s="47"/>
      <c r="I37" s="46"/>
      <c r="J37" s="51">
        <v>87454123.689999998</v>
      </c>
      <c r="K37" s="42"/>
      <c r="L37" s="53">
        <v>0</v>
      </c>
      <c r="M37" s="44"/>
      <c r="N37" s="51">
        <v>87454123.689999998</v>
      </c>
      <c r="O37" s="51">
        <v>87454123.689999998</v>
      </c>
      <c r="P37" s="44"/>
      <c r="Q37" s="60">
        <v>18784720.859999999</v>
      </c>
      <c r="R37" s="44"/>
      <c r="S37" s="51">
        <v>17983243.649999999</v>
      </c>
      <c r="T37" s="44"/>
      <c r="U37" s="49">
        <f>O37-Q37</f>
        <v>68669402.829999998</v>
      </c>
      <c r="V37" s="42"/>
      <c r="W37" s="17"/>
      <c r="X37" s="3"/>
    </row>
    <row r="38" spans="1:29" ht="0.75" customHeight="1" x14ac:dyDescent="0.2">
      <c r="A38" s="1"/>
      <c r="B38" s="46"/>
      <c r="C38" s="46"/>
      <c r="D38" s="46"/>
      <c r="E38" s="46"/>
      <c r="F38" s="46"/>
      <c r="G38" s="46"/>
      <c r="H38" s="47"/>
      <c r="I38" s="46"/>
      <c r="J38" s="42"/>
      <c r="K38" s="42"/>
      <c r="L38" s="48"/>
      <c r="M38" s="44"/>
      <c r="N38" s="42"/>
      <c r="O38" s="42"/>
      <c r="P38" s="44"/>
      <c r="Q38" s="48"/>
      <c r="R38" s="44"/>
      <c r="S38" s="44"/>
      <c r="T38" s="44"/>
      <c r="U38" s="49"/>
      <c r="V38" s="42"/>
      <c r="W38" s="17"/>
      <c r="X38" s="3"/>
      <c r="AA38" s="12"/>
      <c r="AB38" s="12"/>
      <c r="AC38" s="12"/>
    </row>
    <row r="39" spans="1:29" ht="16.5" customHeight="1" x14ac:dyDescent="0.2">
      <c r="A39" s="1"/>
      <c r="B39" s="46"/>
      <c r="C39" s="46"/>
      <c r="D39" s="56" t="s">
        <v>26</v>
      </c>
      <c r="E39" s="56"/>
      <c r="F39" s="56"/>
      <c r="G39" s="56"/>
      <c r="H39" s="47"/>
      <c r="I39" s="46"/>
      <c r="J39" s="51">
        <v>8971800.5399999991</v>
      </c>
      <c r="K39" s="42"/>
      <c r="L39" s="53">
        <v>2276823.4</v>
      </c>
      <c r="M39" s="44"/>
      <c r="N39" s="51">
        <v>8971800.5399999991</v>
      </c>
      <c r="O39" s="51">
        <f>J39+L39</f>
        <v>11248623.939999999</v>
      </c>
      <c r="P39" s="44"/>
      <c r="Q39" s="60">
        <v>2447080.62</v>
      </c>
      <c r="R39" s="44"/>
      <c r="S39" s="51">
        <v>2344614.1800000002</v>
      </c>
      <c r="T39" s="44"/>
      <c r="U39" s="49">
        <f>O39-Q39</f>
        <v>8801543.3200000003</v>
      </c>
      <c r="V39" s="42"/>
      <c r="W39" s="17"/>
      <c r="X39" s="3"/>
      <c r="AA39" s="11"/>
    </row>
    <row r="40" spans="1:29" ht="2.25" customHeight="1" x14ac:dyDescent="0.2">
      <c r="A40" s="1"/>
      <c r="B40" s="46"/>
      <c r="C40" s="46"/>
      <c r="D40" s="46"/>
      <c r="E40" s="46"/>
      <c r="F40" s="46"/>
      <c r="G40" s="46"/>
      <c r="H40" s="47"/>
      <c r="I40" s="46"/>
      <c r="J40" s="42"/>
      <c r="K40" s="42"/>
      <c r="L40" s="48"/>
      <c r="M40" s="44"/>
      <c r="N40" s="42"/>
      <c r="O40" s="42"/>
      <c r="P40" s="44"/>
      <c r="Q40" s="48"/>
      <c r="R40" s="44"/>
      <c r="S40" s="44"/>
      <c r="T40" s="44"/>
      <c r="U40" s="49"/>
      <c r="V40" s="42"/>
      <c r="W40" s="17"/>
      <c r="X40" s="3"/>
    </row>
    <row r="41" spans="1:29" ht="16.5" customHeight="1" x14ac:dyDescent="0.2">
      <c r="A41" s="1"/>
      <c r="B41" s="68" t="s">
        <v>27</v>
      </c>
      <c r="C41" s="68"/>
      <c r="D41" s="68"/>
      <c r="E41" s="68"/>
      <c r="F41" s="68"/>
      <c r="G41" s="39"/>
      <c r="H41" s="40"/>
      <c r="I41" s="39"/>
      <c r="J41" s="41">
        <f>J42+J44</f>
        <v>48718348.260000005</v>
      </c>
      <c r="K41" s="42"/>
      <c r="L41" s="43">
        <f>L44</f>
        <v>0</v>
      </c>
      <c r="M41" s="44"/>
      <c r="N41" s="41">
        <f t="shared" ref="N41:O41" si="2">N42+N44</f>
        <v>48718348.260000005</v>
      </c>
      <c r="O41" s="41">
        <f t="shared" si="2"/>
        <v>48718348.260000005</v>
      </c>
      <c r="P41" s="44"/>
      <c r="Q41" s="43">
        <f>Q44+Q42</f>
        <v>9576608.8099999987</v>
      </c>
      <c r="R41" s="44"/>
      <c r="S41" s="45">
        <f>SUM(S42:S44)</f>
        <v>9287468.8300000001</v>
      </c>
      <c r="T41" s="44"/>
      <c r="U41" s="70">
        <f>N41-Q41</f>
        <v>39141739.450000003</v>
      </c>
      <c r="V41" s="59"/>
      <c r="W41" s="17"/>
      <c r="X41" s="3"/>
      <c r="AA41" s="10"/>
    </row>
    <row r="42" spans="1:29" ht="12" customHeight="1" x14ac:dyDescent="0.2">
      <c r="A42" s="1"/>
      <c r="B42" s="56"/>
      <c r="C42" s="56"/>
      <c r="D42" s="71" t="s">
        <v>36</v>
      </c>
      <c r="E42" s="71"/>
      <c r="F42" s="71"/>
      <c r="G42" s="71"/>
      <c r="H42" s="47"/>
      <c r="I42" s="46"/>
      <c r="J42" s="50">
        <v>46059624.880000003</v>
      </c>
      <c r="K42" s="42"/>
      <c r="L42" s="57">
        <v>0</v>
      </c>
      <c r="M42" s="44"/>
      <c r="N42" s="50">
        <v>46059624.880000003</v>
      </c>
      <c r="O42" s="50">
        <v>46059624.880000003</v>
      </c>
      <c r="P42" s="44"/>
      <c r="Q42" s="60">
        <v>9175741.6999999993</v>
      </c>
      <c r="R42" s="44"/>
      <c r="S42" s="50">
        <v>8898137.7599999998</v>
      </c>
      <c r="T42" s="44"/>
      <c r="U42" s="49">
        <f>O42-Q42</f>
        <v>36883883.180000007</v>
      </c>
      <c r="V42" s="42"/>
      <c r="W42" s="17"/>
      <c r="X42" s="3"/>
      <c r="AA42" s="10"/>
    </row>
    <row r="43" spans="1:29" ht="15" customHeight="1" x14ac:dyDescent="0.2">
      <c r="A43" s="1"/>
      <c r="B43" s="46"/>
      <c r="C43" s="46"/>
      <c r="D43" s="46"/>
      <c r="E43" s="46"/>
      <c r="F43" s="46"/>
      <c r="G43" s="46"/>
      <c r="H43" s="47"/>
      <c r="I43" s="46"/>
      <c r="J43" s="42"/>
      <c r="K43" s="42"/>
      <c r="L43" s="48"/>
      <c r="M43" s="44"/>
      <c r="N43" s="42"/>
      <c r="O43" s="42"/>
      <c r="P43" s="44"/>
      <c r="Q43" s="48"/>
      <c r="R43" s="44"/>
      <c r="S43" s="44"/>
      <c r="T43" s="44"/>
      <c r="U43" s="49"/>
      <c r="V43" s="42"/>
      <c r="W43" s="17"/>
      <c r="X43" s="3"/>
    </row>
    <row r="44" spans="1:29" ht="16.5" customHeight="1" x14ac:dyDescent="0.2">
      <c r="A44" s="1"/>
      <c r="B44" s="46"/>
      <c r="C44" s="46"/>
      <c r="D44" s="56" t="s">
        <v>28</v>
      </c>
      <c r="E44" s="56"/>
      <c r="F44" s="56"/>
      <c r="G44" s="56"/>
      <c r="H44" s="47"/>
      <c r="I44" s="46"/>
      <c r="J44" s="50">
        <v>2658723.38</v>
      </c>
      <c r="K44" s="42"/>
      <c r="L44" s="48">
        <v>0</v>
      </c>
      <c r="M44" s="44"/>
      <c r="N44" s="50">
        <v>2658723.38</v>
      </c>
      <c r="O44" s="50">
        <v>2658723.38</v>
      </c>
      <c r="P44" s="44"/>
      <c r="Q44" s="60">
        <v>400867.11</v>
      </c>
      <c r="R44" s="44"/>
      <c r="S44" s="50">
        <v>389331.07</v>
      </c>
      <c r="T44" s="44"/>
      <c r="U44" s="49">
        <f>O44-Q44</f>
        <v>2257856.27</v>
      </c>
      <c r="V44" s="42"/>
      <c r="W44" s="17"/>
      <c r="X44" s="3"/>
      <c r="AA44" s="11"/>
    </row>
    <row r="45" spans="1:29" ht="2.25" customHeight="1" x14ac:dyDescent="0.2">
      <c r="A45" s="1"/>
      <c r="B45" s="46"/>
      <c r="C45" s="46"/>
      <c r="D45" s="46"/>
      <c r="E45" s="46"/>
      <c r="F45" s="46"/>
      <c r="G45" s="46"/>
      <c r="H45" s="47"/>
      <c r="I45" s="46"/>
      <c r="J45" s="42"/>
      <c r="K45" s="42"/>
      <c r="L45" s="48"/>
      <c r="M45" s="44"/>
      <c r="N45" s="42"/>
      <c r="O45" s="42"/>
      <c r="P45" s="44"/>
      <c r="Q45" s="48"/>
      <c r="R45" s="44"/>
      <c r="S45" s="44"/>
      <c r="T45" s="44"/>
      <c r="U45" s="49"/>
      <c r="V45" s="42"/>
      <c r="W45" s="17"/>
      <c r="X45" s="3"/>
    </row>
    <row r="46" spans="1:29" ht="16.5" customHeight="1" x14ac:dyDescent="0.2">
      <c r="A46" s="1"/>
      <c r="B46" s="68" t="s">
        <v>29</v>
      </c>
      <c r="C46" s="68"/>
      <c r="D46" s="68"/>
      <c r="E46" s="68"/>
      <c r="F46" s="68"/>
      <c r="G46" s="39"/>
      <c r="H46" s="40"/>
      <c r="I46" s="39"/>
      <c r="J46" s="41">
        <f>J48</f>
        <v>51216178.630000003</v>
      </c>
      <c r="K46" s="42"/>
      <c r="L46" s="43">
        <f>L48</f>
        <v>0</v>
      </c>
      <c r="M46" s="44"/>
      <c r="N46" s="41">
        <f t="shared" ref="N46:O46" si="3">N48</f>
        <v>51216178.630000003</v>
      </c>
      <c r="O46" s="41">
        <f t="shared" si="3"/>
        <v>51216178.630000003</v>
      </c>
      <c r="P46" s="44"/>
      <c r="Q46" s="43">
        <f>Q48</f>
        <v>7177812.7699999996</v>
      </c>
      <c r="R46" s="44"/>
      <c r="S46" s="45">
        <f>S48</f>
        <v>7177812.7699999996</v>
      </c>
      <c r="T46" s="44"/>
      <c r="U46" s="70">
        <f>N46-Q46</f>
        <v>44038365.859999999</v>
      </c>
      <c r="V46" s="59"/>
      <c r="W46" s="17"/>
      <c r="X46" s="3"/>
      <c r="AA46" s="10"/>
    </row>
    <row r="47" spans="1:29" ht="1.5" customHeight="1" x14ac:dyDescent="0.2">
      <c r="A47" s="1"/>
      <c r="B47" s="46"/>
      <c r="C47" s="46"/>
      <c r="D47" s="46"/>
      <c r="E47" s="46"/>
      <c r="F47" s="46"/>
      <c r="G47" s="46"/>
      <c r="H47" s="47"/>
      <c r="I47" s="46"/>
      <c r="J47" s="42"/>
      <c r="K47" s="42"/>
      <c r="L47" s="48"/>
      <c r="M47" s="44"/>
      <c r="N47" s="42"/>
      <c r="O47" s="42"/>
      <c r="P47" s="44"/>
      <c r="Q47" s="48"/>
      <c r="R47" s="44"/>
      <c r="S47" s="44"/>
      <c r="T47" s="44"/>
      <c r="U47" s="49"/>
      <c r="V47" s="42"/>
      <c r="W47" s="17"/>
      <c r="X47" s="3"/>
    </row>
    <row r="48" spans="1:29" ht="16.5" customHeight="1" x14ac:dyDescent="0.2">
      <c r="A48" s="1"/>
      <c r="B48" s="46"/>
      <c r="C48" s="46"/>
      <c r="D48" s="56" t="s">
        <v>30</v>
      </c>
      <c r="E48" s="56"/>
      <c r="F48" s="56"/>
      <c r="G48" s="56"/>
      <c r="H48" s="47"/>
      <c r="I48" s="46"/>
      <c r="J48" s="51">
        <v>51216178.630000003</v>
      </c>
      <c r="K48" s="42"/>
      <c r="L48" s="53">
        <v>0</v>
      </c>
      <c r="M48" s="44"/>
      <c r="N48" s="51">
        <v>51216178.630000003</v>
      </c>
      <c r="O48" s="51">
        <v>51216178.630000003</v>
      </c>
      <c r="P48" s="44"/>
      <c r="Q48" s="60">
        <v>7177812.7699999996</v>
      </c>
      <c r="R48" s="44"/>
      <c r="S48" s="51">
        <v>7177812.7699999996</v>
      </c>
      <c r="T48" s="44"/>
      <c r="U48" s="49">
        <f>O48-Q48</f>
        <v>44038365.859999999</v>
      </c>
      <c r="V48" s="42"/>
      <c r="W48" s="17"/>
      <c r="X48" s="3"/>
      <c r="AA48" s="11"/>
    </row>
    <row r="49" spans="1:27" ht="24" customHeight="1" x14ac:dyDescent="0.2">
      <c r="A49" s="1"/>
      <c r="B49" s="58" t="s">
        <v>37</v>
      </c>
      <c r="C49" s="58"/>
      <c r="D49" s="58"/>
      <c r="E49" s="58"/>
      <c r="F49" s="58"/>
      <c r="G49" s="58"/>
      <c r="H49" s="84"/>
      <c r="I49" s="46"/>
      <c r="J49" s="59">
        <f>J50</f>
        <v>2231596.15</v>
      </c>
      <c r="K49" s="42"/>
      <c r="L49" s="60">
        <v>0</v>
      </c>
      <c r="M49" s="42"/>
      <c r="N49" s="59">
        <f t="shared" ref="N49:O49" si="4">N50</f>
        <v>2231596.15</v>
      </c>
      <c r="O49" s="59">
        <f t="shared" si="4"/>
        <v>2231596.15</v>
      </c>
      <c r="P49" s="42"/>
      <c r="Q49" s="61">
        <f>Q50</f>
        <v>443002.13</v>
      </c>
      <c r="R49" s="42"/>
      <c r="S49" s="59">
        <f>S50</f>
        <v>418873.38</v>
      </c>
      <c r="T49" s="42"/>
      <c r="U49" s="70">
        <f>O49-Q49</f>
        <v>1788594.02</v>
      </c>
      <c r="V49" s="59"/>
      <c r="W49" s="17"/>
      <c r="X49" s="3"/>
    </row>
    <row r="50" spans="1:27" ht="23.25" customHeight="1" x14ac:dyDescent="0.2">
      <c r="A50" s="1"/>
      <c r="B50" s="46"/>
      <c r="C50" s="46"/>
      <c r="D50" s="62" t="s">
        <v>38</v>
      </c>
      <c r="E50" s="62"/>
      <c r="F50" s="62"/>
      <c r="G50" s="62"/>
      <c r="H50" s="47"/>
      <c r="I50" s="46"/>
      <c r="J50" s="51">
        <v>2231596.15</v>
      </c>
      <c r="K50" s="42"/>
      <c r="L50" s="60">
        <v>0</v>
      </c>
      <c r="M50" s="42"/>
      <c r="N50" s="51">
        <v>2231596.15</v>
      </c>
      <c r="O50" s="51">
        <v>2231596.15</v>
      </c>
      <c r="P50" s="42"/>
      <c r="Q50" s="83">
        <v>443002.13</v>
      </c>
      <c r="R50" s="42"/>
      <c r="S50" s="51">
        <v>418873.38</v>
      </c>
      <c r="T50" s="42"/>
      <c r="U50" s="72">
        <f>O50-Q50</f>
        <v>1788594.02</v>
      </c>
      <c r="V50" s="73"/>
      <c r="W50" s="17"/>
      <c r="X50" s="3"/>
    </row>
    <row r="51" spans="1:27" s="7" customFormat="1" ht="16.5" customHeight="1" x14ac:dyDescent="0.2">
      <c r="A51" s="4"/>
      <c r="B51" s="63"/>
      <c r="C51" s="38" t="s">
        <v>31</v>
      </c>
      <c r="D51" s="38"/>
      <c r="E51" s="38"/>
      <c r="F51" s="38"/>
      <c r="G51" s="38"/>
      <c r="H51" s="64"/>
      <c r="I51" s="63"/>
      <c r="J51" s="76">
        <f>J16+J21+J33+J46+J49+J41</f>
        <v>517361271.99999994</v>
      </c>
      <c r="K51" s="77"/>
      <c r="L51" s="78">
        <f>L16+L21+L33+L41+L46</f>
        <v>2776823.4</v>
      </c>
      <c r="M51" s="77"/>
      <c r="N51" s="79"/>
      <c r="O51" s="79">
        <f>+O16+O21++O33+O41+O46+O49</f>
        <v>520138095.39999998</v>
      </c>
      <c r="P51" s="77"/>
      <c r="Q51" s="78">
        <f>Q16+Q21+Q33+Q41+Q46+Q49</f>
        <v>108706817.11999999</v>
      </c>
      <c r="R51" s="77"/>
      <c r="S51" s="76">
        <f>+S16+S21+S33+S41+S46+S49</f>
        <v>100905697.50999999</v>
      </c>
      <c r="T51" s="77"/>
      <c r="U51" s="80">
        <f t="shared" ref="U51:V51" si="5">+U16+U21+U33+U41+U46+U49</f>
        <v>411431278.27999997</v>
      </c>
      <c r="V51" s="74">
        <f t="shared" si="5"/>
        <v>0</v>
      </c>
      <c r="W51" s="5"/>
      <c r="X51" s="6"/>
      <c r="AA51" s="10"/>
    </row>
    <row r="52" spans="1:27" ht="18.75" customHeight="1" x14ac:dyDescent="0.2"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85"/>
      <c r="P52" s="65"/>
      <c r="Q52" s="65"/>
      <c r="R52" s="65"/>
      <c r="S52" s="65"/>
      <c r="T52" s="65"/>
      <c r="U52" s="65"/>
      <c r="V52" s="65"/>
    </row>
    <row r="53" spans="1:27" ht="6" customHeight="1" x14ac:dyDescent="0.2"/>
    <row r="54" spans="1:27" ht="13.5" customHeight="1" x14ac:dyDescent="0.2">
      <c r="B54" s="34" t="s">
        <v>32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27" ht="6" customHeight="1" x14ac:dyDescent="0.2"/>
    <row r="56" spans="1:27" ht="13.5" customHeight="1" x14ac:dyDescent="0.2">
      <c r="T56" s="75"/>
      <c r="U56" s="75"/>
      <c r="V56" s="75"/>
    </row>
    <row r="57" spans="1:27" ht="13.5" customHeight="1" x14ac:dyDescent="0.2">
      <c r="T57" s="14"/>
      <c r="U57" s="14"/>
      <c r="V57" s="14"/>
    </row>
    <row r="58" spans="1:27" ht="13.5" customHeight="1" x14ac:dyDescent="0.2">
      <c r="T58" s="14"/>
      <c r="U58" s="14"/>
      <c r="V58" s="14"/>
    </row>
    <row r="59" spans="1:27" ht="13.5" customHeight="1" x14ac:dyDescent="0.2">
      <c r="T59" s="14"/>
      <c r="U59" s="14"/>
      <c r="V59" s="14"/>
    </row>
    <row r="60" spans="1:27" ht="13.5" customHeight="1" x14ac:dyDescent="0.2">
      <c r="T60" s="14"/>
      <c r="U60" s="14"/>
      <c r="V60" s="14"/>
    </row>
    <row r="61" spans="1:27" ht="13.5" customHeight="1" x14ac:dyDescent="0.2">
      <c r="T61" s="14"/>
      <c r="U61" s="14"/>
      <c r="V61" s="14"/>
    </row>
    <row r="62" spans="1:27" ht="13.5" customHeight="1" x14ac:dyDescent="0.2">
      <c r="T62" s="14"/>
      <c r="U62" s="14"/>
      <c r="V62" s="14"/>
    </row>
    <row r="63" spans="1:27" ht="13.5" customHeight="1" x14ac:dyDescent="0.2">
      <c r="T63" s="14"/>
      <c r="U63" s="14"/>
      <c r="V63" s="14"/>
    </row>
    <row r="64" spans="1:27" ht="13.5" customHeight="1" x14ac:dyDescent="0.2">
      <c r="T64" s="14"/>
      <c r="U64" s="14"/>
      <c r="V64" s="14"/>
    </row>
    <row r="65" spans="20:22" ht="13.5" customHeight="1" x14ac:dyDescent="0.2">
      <c r="T65" s="14"/>
      <c r="U65" s="14"/>
      <c r="V65" s="14"/>
    </row>
  </sheetData>
  <mergeCells count="16">
    <mergeCell ref="A3:W3"/>
    <mergeCell ref="A5:X5"/>
    <mergeCell ref="B2:W2"/>
    <mergeCell ref="A6:X6"/>
    <mergeCell ref="I10:K13"/>
    <mergeCell ref="L10:L13"/>
    <mergeCell ref="M10:P13"/>
    <mergeCell ref="Q10:Q13"/>
    <mergeCell ref="B54:U54"/>
    <mergeCell ref="D50:G50"/>
    <mergeCell ref="C51:G51"/>
    <mergeCell ref="B49:H49"/>
    <mergeCell ref="A9:H14"/>
    <mergeCell ref="R10:T13"/>
    <mergeCell ref="I9:X9"/>
    <mergeCell ref="U10:X13"/>
  </mergeCells>
  <pageMargins left="0.78740157480314965" right="0.78740157480314965" top="0.39370078740157483" bottom="0.39370078740157483" header="0" footer="0"/>
  <pageSetup scale="5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CuentaPublica</cp:lastModifiedBy>
  <cp:lastPrinted>2019-04-30T15:24:45Z</cp:lastPrinted>
  <dcterms:created xsi:type="dcterms:W3CDTF">2018-04-25T16:14:34Z</dcterms:created>
  <dcterms:modified xsi:type="dcterms:W3CDTF">2019-04-30T15:30:27Z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01734361CD07C3C85B968AA4B2781C480C5E84517533FB2EE1174F74E95997FC9503DC872D15E7FE07B95AE100ED7F409BE3CC79B61B206F8720C6B5BF4841C4A8FF06CABF00E59065D62BCD6480418DA21E5DA509ECCFA4805526A996C8D3A8E9ED3AAF31A85AD64D5DBC3E7BFA4033D5A5BA85F7377684A059A7D51E09E43</vt:lpwstr>
  </property>
  <property fmtid="{D5CDD505-2E9C-101B-9397-08002B2CF9AE}" pid="3" name="Business Objects Context Information1">
    <vt:lpwstr>52BC2D35AF44DC8546069FCCFAB82437E8AE85364339A3FD7B8457322ABA5F93C19AE1510F54DDC058B541E4AA986E19A4E0E3C085511CF837F59F5C22A1C081DEADD6FFA8A5A5D4BB6495E846168AEF0F441A3A1A5FC0E32548D4AADCF4BBF072EACF58CEDBA310C70132E4FD3E2FDE4E54292429BFD893644DC46909888F4</vt:lpwstr>
  </property>
  <property fmtid="{D5CDD505-2E9C-101B-9397-08002B2CF9AE}" pid="4" name="Business Objects Context Information2">
    <vt:lpwstr>4C4949974772710816B3135DB34264D5D4F50D9C998EE00C07327A28898C1F9CA5530FBF4324D1AD94042F434463F2C71BBAB109613B4AAD2F27E47C8C2215A9EABD43EEA99EF3C1375B1116D9654D0A761248CA98224AE41B700151411CB75F9F47BA9B5CB7E252B08D16DC25F304D6A5644A8BFD64ABB1EF5BD10646EC97C</vt:lpwstr>
  </property>
  <property fmtid="{D5CDD505-2E9C-101B-9397-08002B2CF9AE}" pid="5" name="Business Objects Context Information3">
    <vt:lpwstr>77446E8A7CFF9E74CAD06760F5A1BD132C949C723C294B0F484A5551EB934679CF6125EB41AB205A3D6EEE6EBBDED7913F90BCB195A6EE58C8F40376DD0DF1C7A1E32400165F976EF2FEB80A1F34BFAC1850DBC76B354AA6FEFDBBC0EBCACE6994732608B582A1BADB9006D652E9FA6EAFD0226B466F37C519FA1716C39F13F</vt:lpwstr>
  </property>
  <property fmtid="{D5CDD505-2E9C-101B-9397-08002B2CF9AE}" pid="6" name="Business Objects Context Information4">
    <vt:lpwstr>E55B19EB2D187BAC29863A67CEFAD8FCB13BC8109A211A9C6F03A8505CC11F1B3DBC0C09F1965F8EF08E4E66530C1E2E42E78C1F661E055D1659413B0418A06B6B8373C50161C64B5A0FC654AE8829962C01632456E2C4FAEBC891252B2DE2AABACFD9E53F088CF896D37EB135215D11E780BBF1E7664F4103F65AC035F8319</vt:lpwstr>
  </property>
  <property fmtid="{D5CDD505-2E9C-101B-9397-08002B2CF9AE}" pid="7" name="Business Objects Context Information5">
    <vt:lpwstr>91B2A9A8C0383C448A78D4B7350F2ACA2D02801720F0465E4001C031724EAD8E8452CDC98DD224118B78A226F7983E77396D2F68CA29A2C0F9BAE29DE0D6BB274CE99769621460894D44432D17E080EF57DD41DB032E8DF9DA02794A7E99660FEC49F6C86CB659FD67DABF13EA830320A3DD529B97B6379C7629365B6F3C53B</vt:lpwstr>
  </property>
  <property fmtid="{D5CDD505-2E9C-101B-9397-08002B2CF9AE}" pid="8" name="Business Objects Context Information6">
    <vt:lpwstr>2567598555CB6B2662B1F7104AD2A4806F7561FB35B1141082DD74D1711C0151AAC8A028E7B279A692C3CCA02AD925D475A365F378E1D702F60FE8465517BCA44CDE93E84D637A08916F674F5097792F8832205C2962279E080AA1646C2FD6EF84D15EE4</vt:lpwstr>
  </property>
</Properties>
</file>