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ank\Desktop\IMPLAN\VII AYUNTAMIENTO\TRANSPARENCIA\TRANSPARAENCIA\2do Trimestre 2017\Titulo V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F45" i="1"/>
  <c r="N5" i="1"/>
  <c r="L5" i="1"/>
  <c r="H5" i="1"/>
  <c r="G5" i="1"/>
  <c r="D24" i="1"/>
  <c r="F5" i="1"/>
  <c r="O24" i="1" l="1"/>
  <c r="M24" i="1"/>
  <c r="M5" i="1" s="1"/>
  <c r="J24" i="1"/>
  <c r="G24" i="1"/>
  <c r="C33" i="1"/>
  <c r="C24" i="1" s="1"/>
  <c r="N24" i="1" l="1"/>
  <c r="L24" i="1"/>
  <c r="K24" i="1"/>
  <c r="I24" i="1"/>
  <c r="H24" i="1"/>
  <c r="F24" i="1"/>
  <c r="E24" i="1"/>
  <c r="C28" i="1"/>
  <c r="N27" i="1"/>
  <c r="M27" i="1"/>
  <c r="L27" i="1"/>
  <c r="K27" i="1"/>
  <c r="J27" i="1"/>
  <c r="I27" i="1"/>
  <c r="H27" i="1"/>
  <c r="G27" i="1"/>
  <c r="C27" i="1" s="1"/>
  <c r="F27" i="1"/>
  <c r="E27" i="1"/>
  <c r="C25" i="1"/>
  <c r="O6" i="1"/>
  <c r="O5" i="1" s="1"/>
  <c r="N6" i="1"/>
  <c r="M6" i="1"/>
  <c r="L6" i="1"/>
  <c r="K6" i="1"/>
  <c r="J6" i="1"/>
  <c r="I6" i="1"/>
  <c r="H6" i="1"/>
  <c r="G6" i="1"/>
  <c r="F6" i="1"/>
  <c r="E6" i="1"/>
  <c r="D6" i="1"/>
  <c r="O14" i="1"/>
  <c r="N14" i="1"/>
  <c r="M14" i="1"/>
  <c r="L14" i="1"/>
  <c r="K14" i="1"/>
  <c r="K5" i="1" s="1"/>
  <c r="J14" i="1"/>
  <c r="J5" i="1" s="1"/>
  <c r="I14" i="1"/>
  <c r="I5" i="1" s="1"/>
  <c r="H14" i="1"/>
  <c r="G14" i="1"/>
  <c r="F14" i="1"/>
  <c r="E14" i="1"/>
  <c r="E5" i="1" s="1"/>
  <c r="D14" i="1"/>
  <c r="D5" i="1" s="1"/>
  <c r="C21" i="1"/>
  <c r="C20" i="1"/>
  <c r="C16" i="1"/>
  <c r="I16" i="1"/>
  <c r="C15" i="1"/>
  <c r="C14" i="1" s="1"/>
  <c r="J15" i="1"/>
  <c r="F15" i="1"/>
  <c r="E15" i="1"/>
  <c r="D15" i="1"/>
  <c r="C11" i="1"/>
  <c r="C9" i="1"/>
  <c r="C6" i="1" s="1"/>
  <c r="C5" i="1" s="1"/>
  <c r="M9" i="1"/>
  <c r="I9" i="1"/>
  <c r="C7" i="1"/>
</calcChain>
</file>

<file path=xl/sharedStrings.xml><?xml version="1.0" encoding="utf-8"?>
<sst xmlns="http://schemas.openxmlformats.org/spreadsheetml/2006/main" count="88" uniqueCount="88">
  <si>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</si>
  <si>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</si>
  <si>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</si>
  <si>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</si>
  <si>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</si>
  <si>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</si>
  <si>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</si>
  <si>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</si>
  <si>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</si>
  <si>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</si>
  <si>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</si>
  <si>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</si>
  <si>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</si>
  <si>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</si>
  <si>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</si>
  <si>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</si>
  <si>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</si>
  <si>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</si>
  <si>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</si>
  <si>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</si>
  <si>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</si>
  <si>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</si>
  <si>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</si>
  <si>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</si>
  <si>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</si>
  <si>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</si>
  <si>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</si>
  <si>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</si>
  <si>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</si>
  <si>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</si>
  <si>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</si>
  <si>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</si>
  <si>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</si>
  <si>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</si>
  <si>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</si>
  <si>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</si>
  <si>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</si>
  <si>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</si>
  <si>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</si>
  <si>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</si>
  <si>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</si>
  <si>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</si>
  <si>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</si>
  <si>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</si>
  <si>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</si>
  <si>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</si>
  <si>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</si>
  <si>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</si>
  <si>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</si>
  <si>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</si>
  <si>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</si>
  <si>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</si>
  <si>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</si>
  <si>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</si>
  <si>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</si>
  <si>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</si>
  <si>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</si>
  <si>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</si>
  <si>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</si>
  <si>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</si>
  <si>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</si>
  <si>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</si>
  <si>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</si>
  <si>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</si>
  <si>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</si>
  <si>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</si>
  <si>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</si>
  <si>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</si>
  <si>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</si>
  <si>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</si>
  <si>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</si>
  <si>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</si>
  <si>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</si>
  <si>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</si>
  <si>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</si>
  <si>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</si>
  <si>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</si>
  <si>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</si>
  <si>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</si>
  <si>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</si>
  <si>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</si>
  <si>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</si>
  <si>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</si>
  <si>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</si>
  <si>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</si>
  <si>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</si>
  <si>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Calendario de Presupuesto de Egresos del Ejercicio Fiscal 2017</t>
  </si>
  <si>
    <t>Instituto Municipal de Planeacion Para el Municipio de Playas de Rosarito, B.C.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</si>
</sst>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43" fontId="3" fillId="0" borderId="11" xfId="1" applyFont="1" applyBorder="1" applyAlignment="1">
      <alignment vertical="center" wrapText="1"/>
    </xf>
    <xf numFmtId="43" fontId="3" fillId="0" borderId="11" xfId="0" applyNumberFormat="1" applyFont="1" applyBorder="1" applyAlignment="1">
      <alignment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vertical="center" wrapText="1"/>
    </xf>
    <xf numFmtId="43" fontId="5" fillId="2" borderId="11" xfId="1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justify" vertical="center" wrapText="1"/>
    </xf>
    <xf numFmtId="43" fontId="4" fillId="2" borderId="0" xfId="0" applyNumberFormat="1" applyFont="1" applyFill="1"/>
    <xf numFmtId="0" fontId="4" fillId="2" borderId="10" xfId="0" applyFont="1" applyFill="1" applyBorder="1" applyAlignment="1">
      <alignment horizontal="justify" vertical="center" wrapText="1"/>
    </xf>
    <xf numFmtId="43" fontId="5" fillId="2" borderId="10" xfId="0" applyNumberFormat="1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43" fontId="3" fillId="0" borderId="11" xfId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43" fontId="6" fillId="3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1</xdr:row>
      <xdr:rowOff>28496</xdr:rowOff>
    </xdr:from>
    <xdr:to>
      <xdr:col>1</xdr:col>
      <xdr:colOff>1676400</xdr:colOff>
      <xdr:row>3</xdr:row>
      <xdr:rowOff>295275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295196"/>
          <a:ext cx="1362075" cy="933529"/>
        </a:xfrm>
        <a:prstGeom prst="rect">
          <a:avLst/>
        </a:prstGeom>
      </xdr:spPr>
    </xdr:pic>
    <xdr:clientData/>
  </xdr:twoCellAnchor>
  <xdr:oneCellAnchor>
    <xdr:from>
      <xdr:col>3</xdr:col>
      <xdr:colOff>203016</xdr:colOff>
      <xdr:row>81</xdr:row>
      <xdr:rowOff>114300</xdr:rowOff>
    </xdr:from>
    <xdr:ext cx="2334165" cy="436786"/>
    <xdr:sp macro="" textlink="">
      <xdr:nvSpPr>
        <xdr:cNvPr id="3" name="CuadroTexto 2"/>
        <xdr:cNvSpPr txBox="1"/>
      </xdr:nvSpPr>
      <xdr:spPr>
        <a:xfrm>
          <a:off x="3517716" y="14030325"/>
          <a:ext cx="233416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 b="1"/>
            <a:t>LIC. RAUL SERAFIN ARAGON</a:t>
          </a:r>
          <a:r>
            <a:rPr lang="es-MX" sz="1100" b="1" baseline="0"/>
            <a:t> CASTRO</a:t>
          </a:r>
        </a:p>
        <a:p>
          <a:pPr algn="ctr"/>
          <a:r>
            <a:rPr lang="es-MX" sz="1100" b="1" baseline="0"/>
            <a:t>DIRECTOR DE IMPLAN</a:t>
          </a:r>
          <a:endParaRPr lang="es-MX" sz="1100" b="1"/>
        </a:p>
      </xdr:txBody>
    </xdr:sp>
    <xdr:clientData/>
  </xdr:oneCellAnchor>
  <xdr:oneCellAnchor>
    <xdr:from>
      <xdr:col>9</xdr:col>
      <xdr:colOff>528437</xdr:colOff>
      <xdr:row>81</xdr:row>
      <xdr:rowOff>114300</xdr:rowOff>
    </xdr:from>
    <xdr:ext cx="2365456" cy="436786"/>
    <xdr:sp macro="" textlink="">
      <xdr:nvSpPr>
        <xdr:cNvPr id="4" name="CuadroTexto 3"/>
        <xdr:cNvSpPr txBox="1"/>
      </xdr:nvSpPr>
      <xdr:spPr>
        <a:xfrm>
          <a:off x="9386687" y="14030325"/>
          <a:ext cx="2365456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 b="1"/>
            <a:t>C.P. BIANCA ADILENE QUEVEDO RUIZ</a:t>
          </a:r>
        </a:p>
        <a:p>
          <a:pPr algn="ctr"/>
          <a:r>
            <a:rPr lang="es-MX" sz="1100" b="1"/>
            <a:t>COORDINADORA ADMINISTRATIVA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7"/>
  <sheetViews>
    <sheetView tabSelected="1" workbookViewId="0">
      <selection activeCell="O84" sqref="B2:O84"/>
    </sheetView>
  </sheetViews>
  <sheetFormatPr baseColWidth="10" defaultRowHeight="15" x14ac:dyDescent="0.25"/>
  <cols>
    <col min="1" max="1" width="1.140625" customWidth="1"/>
    <col min="2" max="2" width="47.5703125" customWidth="1"/>
    <col min="3" max="3" width="15.7109375" bestFit="1" customWidth="1"/>
    <col min="4" max="11" width="13.85546875" bestFit="1" customWidth="1"/>
    <col min="12" max="12" width="14.140625" customWidth="1"/>
    <col min="13" max="13" width="13.85546875" bestFit="1" customWidth="1"/>
    <col min="14" max="14" width="16" customWidth="1"/>
    <col min="15" max="15" width="14" customWidth="1"/>
  </cols>
  <sheetData>
    <row r="1" spans="2:15" ht="9" customHeight="1" thickBot="1" x14ac:dyDescent="0.3"/>
    <row r="2" spans="2:15" ht="26.25" customHeight="1" x14ac:dyDescent="0.25">
      <c r="B2" s="19" t="s">
        <v>87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</row>
    <row r="3" spans="2:15" ht="26.25" customHeight="1" thickBot="1" x14ac:dyDescent="0.3">
      <c r="B3" s="22" t="s">
        <v>86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2:15" ht="32.25" thickBot="1" x14ac:dyDescent="0.3">
      <c r="B4" s="1"/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5" t="s">
        <v>12</v>
      </c>
    </row>
    <row r="5" spans="2:15" ht="16.5" thickBot="1" x14ac:dyDescent="0.3">
      <c r="B5" s="25" t="s">
        <v>13</v>
      </c>
      <c r="C5" s="26">
        <f>C6+C14+C24+C45+C32</f>
        <v>1904000</v>
      </c>
      <c r="D5" s="26">
        <f>D6+D14+D24+D45</f>
        <v>141029.79999999999</v>
      </c>
      <c r="E5" s="26">
        <f>E6+E14+E24+E45</f>
        <v>131908.34999999998</v>
      </c>
      <c r="F5" s="26">
        <f>F6+F14+F24+F33+F45</f>
        <v>209908.34999999998</v>
      </c>
      <c r="G5" s="26">
        <f>G6+G14+G24</f>
        <v>142249.40999999997</v>
      </c>
      <c r="H5" s="26">
        <f>H6+H14+H24</f>
        <v>125908.34999999999</v>
      </c>
      <c r="I5" s="26">
        <f>I6+I14+I24</f>
        <v>134075.00999999998</v>
      </c>
      <c r="J5" s="26">
        <f>J6+J14+J24</f>
        <v>144749.40999999997</v>
      </c>
      <c r="K5" s="26">
        <f>K6+K14+K24</f>
        <v>126408.34999999999</v>
      </c>
      <c r="L5" s="26">
        <f>L6+L14+L24</f>
        <v>126108.34999999999</v>
      </c>
      <c r="M5" s="26">
        <f>M6+M14+M24</f>
        <v>149716.06999999998</v>
      </c>
      <c r="N5" s="26">
        <f>N6+N14+N24</f>
        <v>126108.38999999998</v>
      </c>
      <c r="O5" s="26">
        <f>O6+O14+O24</f>
        <v>345830.15999999992</v>
      </c>
    </row>
    <row r="6" spans="2:15" ht="20.25" customHeight="1" x14ac:dyDescent="0.25">
      <c r="B6" s="14" t="s">
        <v>14</v>
      </c>
      <c r="C6" s="15">
        <f>SUM(C7:C11)</f>
        <v>1581298.56</v>
      </c>
      <c r="D6" s="15">
        <f>SUM(D7:D11)</f>
        <v>113030.41999999998</v>
      </c>
      <c r="E6" s="15">
        <f>SUM(E7:E11)</f>
        <v>113030.41999999998</v>
      </c>
      <c r="F6" s="15">
        <f>SUM(F7:F11)</f>
        <v>113030.41999999998</v>
      </c>
      <c r="G6" s="15">
        <f>SUM(G7:G11)</f>
        <v>113030.41999999998</v>
      </c>
      <c r="H6" s="15">
        <f>SUM(H7:H12)</f>
        <v>113030.41999999998</v>
      </c>
      <c r="I6" s="15">
        <f>SUM(I7:I12)</f>
        <v>120497.07999999999</v>
      </c>
      <c r="J6" s="15">
        <f>SUM(J7:J11)</f>
        <v>113030.41999999998</v>
      </c>
      <c r="K6" s="15">
        <f>SUM(K7:K11)</f>
        <v>113030.41999999998</v>
      </c>
      <c r="L6" s="15">
        <f>SUM(L7:L11)</f>
        <v>113030.41999999998</v>
      </c>
      <c r="M6" s="15">
        <f>SUM(M7:M11)</f>
        <v>120497.07999999999</v>
      </c>
      <c r="N6" s="15">
        <f>SUM(N7:N11)</f>
        <v>113030.41999999998</v>
      </c>
      <c r="O6" s="15">
        <f>SUM(O7:O12)</f>
        <v>323030.61999999994</v>
      </c>
    </row>
    <row r="7" spans="2:15" ht="33" customHeight="1" x14ac:dyDescent="0.25">
      <c r="B7" s="2" t="s">
        <v>15</v>
      </c>
      <c r="C7" s="7">
        <f>D7+E7+F7+G7+H7+I7+J7+K7+L7+M7+N7+O7</f>
        <v>204412.20000000004</v>
      </c>
      <c r="D7" s="7">
        <v>17034.349999999999</v>
      </c>
      <c r="E7" s="7">
        <v>17034.349999999999</v>
      </c>
      <c r="F7" s="7">
        <v>17034.349999999999</v>
      </c>
      <c r="G7" s="7">
        <v>17034.349999999999</v>
      </c>
      <c r="H7" s="7">
        <v>17034.349999999999</v>
      </c>
      <c r="I7" s="7">
        <v>17034.349999999999</v>
      </c>
      <c r="J7" s="7">
        <v>17034.349999999999</v>
      </c>
      <c r="K7" s="7">
        <v>17034.349999999999</v>
      </c>
      <c r="L7" s="7">
        <v>17034.349999999999</v>
      </c>
      <c r="M7" s="7">
        <v>17034.349999999999</v>
      </c>
      <c r="N7" s="7">
        <v>17034.349999999999</v>
      </c>
      <c r="O7" s="7">
        <v>17034.349999999999</v>
      </c>
    </row>
    <row r="8" spans="2:15" ht="31.5" customHeight="1" x14ac:dyDescent="0.25">
      <c r="B8" s="2" t="s">
        <v>16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2:15" ht="27.75" customHeight="1" x14ac:dyDescent="0.25">
      <c r="B9" s="2" t="s">
        <v>17</v>
      </c>
      <c r="C9" s="7">
        <f>I9+M9+O9+N9+L9+K9+J9+H9+G9+F9+E9+D9</f>
        <v>1043029.2000000001</v>
      </c>
      <c r="D9" s="7">
        <v>68174.64</v>
      </c>
      <c r="E9" s="7">
        <v>68174.64</v>
      </c>
      <c r="F9" s="7">
        <v>68174.64</v>
      </c>
      <c r="G9" s="7">
        <v>68174.64</v>
      </c>
      <c r="H9" s="7">
        <v>68174.64</v>
      </c>
      <c r="I9" s="7">
        <f>7466.66+68174.64</f>
        <v>75641.3</v>
      </c>
      <c r="J9" s="7">
        <v>68174.64</v>
      </c>
      <c r="K9" s="7">
        <v>68174.64</v>
      </c>
      <c r="L9" s="7">
        <v>68174.64</v>
      </c>
      <c r="M9" s="7">
        <f>7466.66+68174.64</f>
        <v>75641.3</v>
      </c>
      <c r="N9" s="7">
        <v>68174.64</v>
      </c>
      <c r="O9" s="7">
        <f>210000+68174.84</f>
        <v>278174.83999999997</v>
      </c>
    </row>
    <row r="10" spans="2:15" ht="19.5" customHeight="1" x14ac:dyDescent="0.25">
      <c r="B10" s="2" t="s">
        <v>18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2:15" ht="27.75" customHeight="1" x14ac:dyDescent="0.25">
      <c r="B11" s="2" t="s">
        <v>19</v>
      </c>
      <c r="C11" s="7">
        <f>D11+E11+F11+G11+H11+I11+J11+K11+L11+M11+N11+O11</f>
        <v>333857.15999999997</v>
      </c>
      <c r="D11" s="7">
        <v>27821.43</v>
      </c>
      <c r="E11" s="7">
        <v>27821.43</v>
      </c>
      <c r="F11" s="7">
        <v>27821.43</v>
      </c>
      <c r="G11" s="7">
        <v>27821.43</v>
      </c>
      <c r="H11" s="7">
        <v>27821.43</v>
      </c>
      <c r="I11" s="7">
        <v>27821.43</v>
      </c>
      <c r="J11" s="7">
        <v>27821.43</v>
      </c>
      <c r="K11" s="7">
        <v>27821.43</v>
      </c>
      <c r="L11" s="7">
        <v>27821.43</v>
      </c>
      <c r="M11" s="7">
        <v>27821.43</v>
      </c>
      <c r="N11" s="7">
        <v>27821.43</v>
      </c>
      <c r="O11" s="7">
        <v>27821.43</v>
      </c>
    </row>
    <row r="12" spans="2:15" ht="22.5" customHeight="1" x14ac:dyDescent="0.25">
      <c r="B12" s="2" t="s">
        <v>20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2:15" ht="35.25" customHeight="1" x14ac:dyDescent="0.25">
      <c r="B13" s="2" t="s">
        <v>21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2:15" ht="21.75" customHeight="1" x14ac:dyDescent="0.25">
      <c r="B14" s="12" t="s">
        <v>22</v>
      </c>
      <c r="C14" s="13">
        <f>SUM(C15:C21)</f>
        <v>44500</v>
      </c>
      <c r="D14" s="13">
        <f>SUM(D15:D21)</f>
        <v>7283.33</v>
      </c>
      <c r="E14" s="13">
        <f>SUM(E15:E20)</f>
        <v>8083.33</v>
      </c>
      <c r="F14" s="13">
        <f>SUM(F15:F16)</f>
        <v>4783.33</v>
      </c>
      <c r="G14" s="13">
        <f>SUM(G15:G16)</f>
        <v>2583.33</v>
      </c>
      <c r="H14" s="13">
        <f>SUM(H15)</f>
        <v>2083.33</v>
      </c>
      <c r="I14" s="13">
        <f>SUM(I15:I21)</f>
        <v>2783.33</v>
      </c>
      <c r="J14" s="13">
        <f>SUM(J15:J21)</f>
        <v>5083.33</v>
      </c>
      <c r="K14" s="13">
        <f>SUM(K15:K17)</f>
        <v>2583.33</v>
      </c>
      <c r="L14" s="13">
        <f>SUM(L15:L16)</f>
        <v>2283.33</v>
      </c>
      <c r="M14" s="13">
        <f>SUM(M15:M16)</f>
        <v>2583.33</v>
      </c>
      <c r="N14" s="13">
        <f>SUM(N15:N16)</f>
        <v>2283.33</v>
      </c>
      <c r="O14" s="13">
        <f>SUM(O15)</f>
        <v>2083.37</v>
      </c>
    </row>
    <row r="15" spans="2:15" ht="55.5" customHeight="1" x14ac:dyDescent="0.25">
      <c r="B15" s="2" t="s">
        <v>23</v>
      </c>
      <c r="C15" s="7">
        <f>SUM(D15:O15)</f>
        <v>31000.000000000004</v>
      </c>
      <c r="D15" s="7">
        <f>2083.33</f>
        <v>2083.33</v>
      </c>
      <c r="E15" s="7">
        <f>500+2500+2083.33</f>
        <v>5083.33</v>
      </c>
      <c r="F15" s="7">
        <f>2500+2083.33</f>
        <v>4583.33</v>
      </c>
      <c r="G15" s="7">
        <v>2083.33</v>
      </c>
      <c r="H15" s="7">
        <v>2083.33</v>
      </c>
      <c r="I15" s="7">
        <v>2083.33</v>
      </c>
      <c r="J15" s="7">
        <f>500+2083.33</f>
        <v>2583.33</v>
      </c>
      <c r="K15" s="7">
        <v>2083.33</v>
      </c>
      <c r="L15" s="7">
        <v>2083.33</v>
      </c>
      <c r="M15" s="7">
        <v>2083.33</v>
      </c>
      <c r="N15" s="7">
        <v>2083.33</v>
      </c>
      <c r="O15" s="7">
        <v>2083.37</v>
      </c>
    </row>
    <row r="16" spans="2:15" ht="22.5" customHeight="1" x14ac:dyDescent="0.25">
      <c r="B16" s="2" t="s">
        <v>24</v>
      </c>
      <c r="C16" s="8">
        <f>SUM(D16:O16)</f>
        <v>3500</v>
      </c>
      <c r="D16" s="7">
        <v>200</v>
      </c>
      <c r="E16" s="7">
        <v>500</v>
      </c>
      <c r="F16" s="7">
        <v>200</v>
      </c>
      <c r="G16" s="7">
        <v>500</v>
      </c>
      <c r="H16" s="7"/>
      <c r="I16" s="7">
        <f>200+500</f>
        <v>700</v>
      </c>
      <c r="J16" s="7"/>
      <c r="K16" s="7">
        <v>500</v>
      </c>
      <c r="L16" s="7">
        <v>200</v>
      </c>
      <c r="M16" s="7">
        <v>500</v>
      </c>
      <c r="N16" s="7">
        <v>200</v>
      </c>
      <c r="O16" s="7"/>
    </row>
    <row r="17" spans="2:15" ht="45.75" hidden="1" customHeight="1" x14ac:dyDescent="0.25">
      <c r="B17" s="2" t="s">
        <v>25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2:15" ht="42.75" customHeight="1" x14ac:dyDescent="0.25">
      <c r="B18" s="2" t="s">
        <v>26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2:15" ht="48" hidden="1" customHeight="1" x14ac:dyDescent="0.25">
      <c r="B19" s="2" t="s">
        <v>27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2:15" ht="28.5" customHeight="1" x14ac:dyDescent="0.25">
      <c r="B20" s="2" t="s">
        <v>28</v>
      </c>
      <c r="C20" s="7">
        <f>SUM(E20:J20)</f>
        <v>5000</v>
      </c>
      <c r="D20" s="7"/>
      <c r="E20" s="7">
        <v>2500</v>
      </c>
      <c r="F20" s="7"/>
      <c r="G20" s="7"/>
      <c r="H20" s="7"/>
      <c r="I20" s="7"/>
      <c r="J20" s="7">
        <v>2500</v>
      </c>
      <c r="K20" s="7"/>
      <c r="L20" s="7"/>
      <c r="M20" s="6"/>
      <c r="N20" s="6"/>
      <c r="O20" s="6"/>
    </row>
    <row r="21" spans="2:15" ht="44.25" customHeight="1" x14ac:dyDescent="0.25">
      <c r="B21" s="2" t="s">
        <v>29</v>
      </c>
      <c r="C21" s="7">
        <f>SUM(D21)</f>
        <v>5000</v>
      </c>
      <c r="D21" s="7">
        <v>5000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ht="33" customHeight="1" x14ac:dyDescent="0.25">
      <c r="B22" s="2" t="s">
        <v>30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2:15" ht="30" hidden="1" customHeight="1" x14ac:dyDescent="0.25">
      <c r="B23" s="2" t="s">
        <v>31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2:15" ht="19.5" customHeight="1" x14ac:dyDescent="0.25">
      <c r="B24" s="9" t="s">
        <v>32</v>
      </c>
      <c r="C24" s="11">
        <f>SUM(C25:C33)</f>
        <v>196901.44000000003</v>
      </c>
      <c r="D24" s="11">
        <f>SUM(D25:D33)</f>
        <v>20716.05</v>
      </c>
      <c r="E24" s="11">
        <f>SUM(E25:E32)</f>
        <v>10794.6</v>
      </c>
      <c r="F24" s="11">
        <f>SUM(F25:F32)</f>
        <v>10794.6</v>
      </c>
      <c r="G24" s="11">
        <f>SUM(G25:G33)</f>
        <v>26635.66</v>
      </c>
      <c r="H24" s="11">
        <f>SUM(H25:H32)</f>
        <v>10794.6</v>
      </c>
      <c r="I24" s="11">
        <f>SUM(I25:I32)</f>
        <v>10794.6</v>
      </c>
      <c r="J24" s="11">
        <f>SUM(J25:J33)</f>
        <v>26635.66</v>
      </c>
      <c r="K24" s="11">
        <f>SUM(K25:K32)</f>
        <v>10794.6</v>
      </c>
      <c r="L24" s="11">
        <f>SUM(L25:L32)</f>
        <v>10794.6</v>
      </c>
      <c r="M24" s="11">
        <f>SUM(M25:M34)</f>
        <v>26635.66</v>
      </c>
      <c r="N24" s="11">
        <f>SUM(N25:N32)</f>
        <v>10794.64</v>
      </c>
      <c r="O24" s="11">
        <f>SUM(O25:O34)</f>
        <v>20716.169999999998</v>
      </c>
    </row>
    <row r="25" spans="2:15" ht="21.75" customHeight="1" x14ac:dyDescent="0.25">
      <c r="B25" s="2" t="s">
        <v>33</v>
      </c>
      <c r="C25" s="7">
        <f>SUM(D25:O25)</f>
        <v>11500.000000000002</v>
      </c>
      <c r="D25" s="7">
        <v>958.33</v>
      </c>
      <c r="E25" s="7">
        <v>958.33</v>
      </c>
      <c r="F25" s="7">
        <v>958.33</v>
      </c>
      <c r="G25" s="7">
        <v>958.33</v>
      </c>
      <c r="H25" s="7">
        <v>958.33</v>
      </c>
      <c r="I25" s="7">
        <v>958.33</v>
      </c>
      <c r="J25" s="7">
        <v>958.33</v>
      </c>
      <c r="K25" s="7">
        <v>958.33</v>
      </c>
      <c r="L25" s="7">
        <v>958.33</v>
      </c>
      <c r="M25" s="7">
        <v>958.33</v>
      </c>
      <c r="N25" s="7">
        <v>958.33</v>
      </c>
      <c r="O25" s="7">
        <v>958.37</v>
      </c>
    </row>
    <row r="26" spans="2:15" ht="20.25" customHeight="1" x14ac:dyDescent="0.25">
      <c r="B26" s="2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2:15" ht="44.25" customHeight="1" x14ac:dyDescent="0.25">
      <c r="B27" s="2" t="s">
        <v>35</v>
      </c>
      <c r="C27" s="7">
        <f>SUM(D27:O27)</f>
        <v>94196.140000000029</v>
      </c>
      <c r="D27" s="7">
        <v>2916.66</v>
      </c>
      <c r="E27" s="7">
        <f>5919.61+2916.66</f>
        <v>8836.27</v>
      </c>
      <c r="F27" s="7">
        <f t="shared" ref="F27:M27" si="0">5919.61+2916.66</f>
        <v>8836.27</v>
      </c>
      <c r="G27" s="7">
        <f t="shared" si="0"/>
        <v>8836.27</v>
      </c>
      <c r="H27" s="7">
        <f t="shared" si="0"/>
        <v>8836.27</v>
      </c>
      <c r="I27" s="7">
        <f t="shared" si="0"/>
        <v>8836.27</v>
      </c>
      <c r="J27" s="7">
        <f t="shared" si="0"/>
        <v>8836.27</v>
      </c>
      <c r="K27" s="7">
        <f t="shared" si="0"/>
        <v>8836.27</v>
      </c>
      <c r="L27" s="7">
        <f t="shared" si="0"/>
        <v>8836.27</v>
      </c>
      <c r="M27" s="7">
        <f t="shared" si="0"/>
        <v>8836.27</v>
      </c>
      <c r="N27" s="7">
        <f>5919.65+2916.66</f>
        <v>8836.31</v>
      </c>
      <c r="O27" s="7">
        <v>2916.74</v>
      </c>
    </row>
    <row r="28" spans="2:15" ht="31.5" customHeight="1" x14ac:dyDescent="0.25">
      <c r="B28" s="2" t="s">
        <v>36</v>
      </c>
      <c r="C28" s="7">
        <f>SUM(D28:O28)</f>
        <v>12000</v>
      </c>
      <c r="D28" s="7">
        <v>1000</v>
      </c>
      <c r="E28" s="7">
        <v>1000</v>
      </c>
      <c r="F28" s="7">
        <v>1000</v>
      </c>
      <c r="G28" s="7">
        <v>1000</v>
      </c>
      <c r="H28" s="7">
        <v>1000</v>
      </c>
      <c r="I28" s="7">
        <v>1000</v>
      </c>
      <c r="J28" s="7">
        <v>1000</v>
      </c>
      <c r="K28" s="7">
        <v>1000</v>
      </c>
      <c r="L28" s="7">
        <v>1000</v>
      </c>
      <c r="M28" s="7">
        <v>1000</v>
      </c>
      <c r="N28" s="7">
        <v>1000</v>
      </c>
      <c r="O28" s="7">
        <v>1000</v>
      </c>
    </row>
    <row r="29" spans="2:15" ht="52.5" customHeight="1" x14ac:dyDescent="0.25">
      <c r="B29" s="2" t="s">
        <v>37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2:15" ht="30.75" customHeight="1" x14ac:dyDescent="0.25">
      <c r="B30" s="2" t="s">
        <v>38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2:15" ht="29.25" customHeight="1" x14ac:dyDescent="0.25">
      <c r="B31" s="2" t="s">
        <v>39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2:15" ht="15.75" customHeight="1" x14ac:dyDescent="0.25">
      <c r="B32" s="17" t="s">
        <v>40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2:15" ht="21" customHeight="1" x14ac:dyDescent="0.25">
      <c r="B33" s="2" t="s">
        <v>41</v>
      </c>
      <c r="C33" s="7">
        <f>SUM(D33:O33)</f>
        <v>79205.3</v>
      </c>
      <c r="D33" s="6">
        <v>15841.06</v>
      </c>
      <c r="E33" s="6">
        <v>0</v>
      </c>
      <c r="F33" s="6">
        <v>0</v>
      </c>
      <c r="G33" s="6">
        <v>15841.06</v>
      </c>
      <c r="H33" s="6">
        <v>0</v>
      </c>
      <c r="I33" s="6">
        <v>0</v>
      </c>
      <c r="J33" s="6">
        <v>15841.06</v>
      </c>
      <c r="K33" s="6">
        <v>0</v>
      </c>
      <c r="L33" s="6">
        <v>0</v>
      </c>
      <c r="M33" s="6">
        <v>15841.06</v>
      </c>
      <c r="N33" s="6">
        <v>0</v>
      </c>
      <c r="O33" s="6">
        <v>15841.06</v>
      </c>
    </row>
    <row r="34" spans="2:15" ht="48" hidden="1" customHeight="1" x14ac:dyDescent="0.25">
      <c r="B34" s="2" t="s">
        <v>42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2:15" ht="45.75" hidden="1" customHeight="1" x14ac:dyDescent="0.25">
      <c r="B35" s="2" t="s">
        <v>43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2:15" ht="33" hidden="1" customHeight="1" x14ac:dyDescent="0.25">
      <c r="B36" s="2" t="s">
        <v>44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2:15" ht="16.5" customHeight="1" x14ac:dyDescent="0.25">
      <c r="B37" s="2" t="s">
        <v>45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2:15" ht="16.5" customHeight="1" x14ac:dyDescent="0.25">
      <c r="B38" s="2" t="s">
        <v>46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2:15" ht="17.25" hidden="1" customHeight="1" x14ac:dyDescent="0.25">
      <c r="B39" s="2" t="s">
        <v>47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2:15" ht="46.5" hidden="1" customHeight="1" x14ac:dyDescent="0.25">
      <c r="B40" s="2" t="s">
        <v>48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2:15" ht="34.5" customHeight="1" x14ac:dyDescent="0.25">
      <c r="B41" s="2" t="s">
        <v>49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2:15" x14ac:dyDescent="0.25">
      <c r="B42" s="2" t="s">
        <v>50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2:15" ht="19.5" customHeight="1" x14ac:dyDescent="0.25">
      <c r="B43" s="2" t="s">
        <v>51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2:15" ht="32.25" customHeight="1" x14ac:dyDescent="0.25">
      <c r="B44" s="2" t="s">
        <v>52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2:15" ht="27" customHeight="1" x14ac:dyDescent="0.25">
      <c r="B45" s="12" t="s">
        <v>53</v>
      </c>
      <c r="C45" s="11">
        <v>81300</v>
      </c>
      <c r="D45" s="10"/>
      <c r="E45" s="10"/>
      <c r="F45" s="11">
        <f>5000+76300</f>
        <v>81300</v>
      </c>
      <c r="G45" s="10"/>
      <c r="H45" s="10"/>
      <c r="I45" s="10"/>
      <c r="J45" s="10"/>
      <c r="K45" s="10"/>
      <c r="L45" s="10"/>
      <c r="M45" s="10"/>
      <c r="N45" s="10"/>
      <c r="O45" s="10"/>
    </row>
    <row r="46" spans="2:15" ht="36" hidden="1" customHeight="1" x14ac:dyDescent="0.25">
      <c r="B46" s="2" t="s">
        <v>54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2:15" ht="30" hidden="1" customHeight="1" x14ac:dyDescent="0.25">
      <c r="B47" s="2" t="s">
        <v>55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2:15" ht="30" hidden="1" x14ac:dyDescent="0.25">
      <c r="B48" s="2" t="s">
        <v>56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2:15" ht="36.75" hidden="1" customHeight="1" x14ac:dyDescent="0.25">
      <c r="B49" s="2" t="s">
        <v>57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2:15" ht="32.25" hidden="1" customHeight="1" x14ac:dyDescent="0.25">
      <c r="B50" s="2" t="s">
        <v>58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2:15" ht="18.75" hidden="1" customHeight="1" x14ac:dyDescent="0.25">
      <c r="B51" s="2" t="s">
        <v>59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2:15" ht="16.5" hidden="1" customHeight="1" x14ac:dyDescent="0.25">
      <c r="B52" s="2" t="s">
        <v>60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2:15" ht="17.25" hidden="1" customHeight="1" x14ac:dyDescent="0.25">
      <c r="B53" s="2" t="s">
        <v>61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2:15" ht="18.75" hidden="1" customHeight="1" x14ac:dyDescent="0.25">
      <c r="B54" s="2" t="s">
        <v>62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2:15" ht="37.5" hidden="1" customHeight="1" x14ac:dyDescent="0.25">
      <c r="B55" s="2" t="s">
        <v>63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2:15" ht="33" hidden="1" customHeight="1" x14ac:dyDescent="0.25">
      <c r="B56" s="2" t="s">
        <v>64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2:15" ht="36" hidden="1" customHeight="1" x14ac:dyDescent="0.25">
      <c r="B57" s="2" t="s">
        <v>65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2:15" ht="33.75" hidden="1" customHeight="1" x14ac:dyDescent="0.25">
      <c r="B58" s="2" t="s">
        <v>66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2:15" ht="39" hidden="1" customHeight="1" x14ac:dyDescent="0.25">
      <c r="B59" s="2" t="s">
        <v>67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2:15" ht="37.5" hidden="1" customHeight="1" x14ac:dyDescent="0.25">
      <c r="B60" s="2" t="s">
        <v>68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2:15" ht="20.25" hidden="1" customHeight="1" x14ac:dyDescent="0.25">
      <c r="B61" s="2" t="s">
        <v>69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2:15" ht="18.75" hidden="1" customHeight="1" x14ac:dyDescent="0.25">
      <c r="B62" s="2" t="s">
        <v>70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2:15" ht="38.25" hidden="1" customHeight="1" x14ac:dyDescent="0.25">
      <c r="B63" s="2" t="s">
        <v>71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2:15" ht="33" hidden="1" customHeight="1" x14ac:dyDescent="0.25">
      <c r="B64" s="2" t="s">
        <v>72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2:15" ht="67.5" hidden="1" customHeight="1" x14ac:dyDescent="0.25">
      <c r="B65" s="2" t="s">
        <v>73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2:15" ht="32.25" hidden="1" customHeight="1" x14ac:dyDescent="0.25">
      <c r="B66" s="2" t="s">
        <v>74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2:15" ht="21" hidden="1" customHeight="1" x14ac:dyDescent="0.25">
      <c r="B67" s="2" t="s">
        <v>75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2:15" ht="22.5" hidden="1" customHeight="1" x14ac:dyDescent="0.25">
      <c r="B68" s="2" t="s">
        <v>76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2:15" ht="20.25" hidden="1" customHeight="1" x14ac:dyDescent="0.25">
      <c r="B69" s="2" t="s">
        <v>77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2:15" ht="22.5" hidden="1" customHeight="1" x14ac:dyDescent="0.25">
      <c r="B70" s="2" t="s">
        <v>78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2:15" ht="36" hidden="1" customHeight="1" x14ac:dyDescent="0.25">
      <c r="B71" s="2" t="s">
        <v>79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2:15" ht="38.25" hidden="1" customHeight="1" x14ac:dyDescent="0.25">
      <c r="B72" s="2" t="s">
        <v>80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2:15" ht="35.25" hidden="1" customHeight="1" x14ac:dyDescent="0.25">
      <c r="B73" s="2" t="s">
        <v>81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2:15" ht="17.25" hidden="1" customHeight="1" x14ac:dyDescent="0.25">
      <c r="B74" s="2" t="s">
        <v>82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2:15" ht="21" hidden="1" customHeight="1" x14ac:dyDescent="0.25">
      <c r="B75" s="2" t="s">
        <v>83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2:15" ht="21.75" hidden="1" customHeight="1" x14ac:dyDescent="0.25">
      <c r="B76" s="2" t="s">
        <v>84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2:15" ht="58.5" hidden="1" customHeight="1" thickBot="1" x14ac:dyDescent="0.3">
      <c r="B77" s="3" t="s">
        <v>85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</sheetData>
  <mergeCells count="2">
    <mergeCell ref="B2:O2"/>
    <mergeCell ref="B3:O3"/>
  </mergeCells>
  <pageMargins left="0.9055118110236221" right="0.9055118110236221" top="0.35433070866141736" bottom="0.35433070866141736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BIANKA QUEVEDO</dc:creator>
  <cp:lastModifiedBy>BIANKA QUEVEDO</cp:lastModifiedBy>
  <cp:lastPrinted>2017-07-06T20:06:11Z</cp:lastPrinted>
  <dcterms:created xsi:type="dcterms:W3CDTF">2017-06-16T19:58:43Z</dcterms:created>
  <dcterms:modified xsi:type="dcterms:W3CDTF">2017-07-06T20:06:24Z</dcterms:modified>
</cp:coreProperties>
</file>