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<sst xmlns="http://schemas.openxmlformats.org/spreadsheetml/2006/main" count="84" uniqueCount="70">
  <si>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</si>
  <si>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</si>
  <si>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</si>
  <si>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</si>
  <si>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</si>
  <si>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</si>
  <si>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</si>
  <si>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</si>
  <si>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</si>
  <si>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</si>
  <si>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</si>
  <si>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</si>
  <si>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</si>
  <si>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</si>
  <si>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</si>
  <si>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</si>
  <si>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</si>
  <si>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</si>
  <si>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</si>
  <si>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</si>
  <si>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</si>
  <si>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</si>
  <si>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</si>
  <si>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</si>
  <si>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</si>
  <si>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</si>
  <si>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</si>
  <si>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</si>
  <si>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</si>
  <si>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</si>
  <si>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</si>
  <si>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</si>
  <si>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</si>
  <si>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</si>
  <si>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</si>
  <si>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</si>
  <si>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</si>
  <si>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</si>
  <si>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</si>
  <si>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</si>
  <si>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</si>
  <si>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</si>
  <si>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</si>
  <si>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</si>
  <si>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</si>
  <si>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</si>
  <si>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</si>
  <si>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</si>
  <si>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</si>
  <si>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</si>
  <si>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</si>
  <si>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</si>
  <si>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</si>
  <si>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</si>
  <si>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</si>
  <si>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</si>
  <si>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</si>
  <si>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</si>
  <si>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</si>
  <si>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</si>
  <si>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</si>
  <si>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</si>
  <si>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</si>
  <si>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</si>
  <si>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Estado Analítico del Ejercicio del Presupuesto de Egresos, Clasificación Por Objeto del Gasto (Capítulo y Concepto)</t>
  </si>
  <si>
    <t>Ayuntamiento Municipal de Playas de Rosarito, B.C.</t>
  </si>
  <si>
    <t>Activos Biológicos</t>
  </si>
  <si>
    <t>Transferencias Al Resto Del Sector Público</t>
  </si>
  <si>
    <t>Bienes Inmuebles</t>
  </si>
  <si>
    <t>Del 01 de Enero al 31 de Marzo del 2024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</si>
</sst>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  <numFmt numFmtId="172" formatCode="[$-1080A]&quot;$&quot;#,##0.00"/>
    <numFmt numFmtId="173" formatCode="[$-80A]hh:mm:ss\ AM/PM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indent="1"/>
    </xf>
    <xf numFmtId="0" fontId="4" fillId="0" borderId="14" xfId="0" applyFont="1" applyBorder="1" applyAlignment="1">
      <alignment horizontal="left" vertical="top" indent="1"/>
    </xf>
    <xf numFmtId="0" fontId="4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center" indent="11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indent="1"/>
    </xf>
    <xf numFmtId="0" fontId="4" fillId="0" borderId="14" xfId="0" applyFont="1" applyBorder="1" applyAlignment="1">
      <alignment horizontal="right" vertical="center" wrapText="1"/>
    </xf>
    <xf numFmtId="0" fontId="0" fillId="0" borderId="10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4" fillId="0" borderId="14" xfId="0" applyFont="1" applyBorder="1" applyAlignment="1">
      <alignment horizontal="left" vertical="center" wrapText="1" indent="1"/>
    </xf>
    <xf numFmtId="166" fontId="4" fillId="0" borderId="17" xfId="0" applyNumberFormat="1" applyFont="1" applyBorder="1" applyAlignment="1">
      <alignment horizontal="right" vertical="center"/>
    </xf>
    <xf numFmtId="166" fontId="46" fillId="0" borderId="17" xfId="0" applyNumberFormat="1" applyFont="1" applyBorder="1" applyAlignment="1">
      <alignment horizontal="right" vertical="center" wrapText="1" readingOrder="1"/>
    </xf>
    <xf numFmtId="166" fontId="4" fillId="0" borderId="18" xfId="0" applyNumberFormat="1" applyFont="1" applyBorder="1" applyAlignment="1">
      <alignment horizontal="right" vertical="center"/>
    </xf>
    <xf numFmtId="166" fontId="47" fillId="0" borderId="17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48" fillId="0" borderId="17" xfId="49" applyNumberFormat="1" applyFont="1" applyBorder="1" applyAlignment="1">
      <alignment horizontal="right" vertical="center"/>
    </xf>
    <xf numFmtId="166" fontId="4" fillId="0" borderId="17" xfId="49" applyNumberFormat="1" applyFont="1" applyBorder="1" applyAlignment="1">
      <alignment horizontal="right" vertical="center"/>
    </xf>
    <xf numFmtId="166" fontId="46" fillId="0" borderId="25" xfId="0" applyNumberFormat="1" applyFont="1" applyBorder="1" applyAlignment="1">
      <alignment horizontal="right" vertical="center" wrapText="1" readingOrder="1"/>
    </xf>
    <xf numFmtId="166" fontId="46" fillId="0" borderId="26" xfId="0" applyNumberFormat="1" applyFont="1" applyBorder="1" applyAlignment="1">
      <alignment horizontal="right" vertical="center" wrapText="1" readingOrder="1"/>
    </xf>
    <xf numFmtId="166" fontId="3" fillId="0" borderId="27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166" fontId="46" fillId="0" borderId="19" xfId="0" applyNumberFormat="1" applyFont="1" applyBorder="1" applyAlignment="1">
      <alignment horizontal="right" vertical="center" wrapText="1" readingOrder="1"/>
    </xf>
    <xf numFmtId="166" fontId="46" fillId="0" borderId="28" xfId="0" applyNumberFormat="1" applyFont="1" applyBorder="1" applyAlignment="1">
      <alignment horizontal="right" vertical="center" wrapText="1" readingOrder="1"/>
    </xf>
    <xf numFmtId="166" fontId="46" fillId="0" borderId="18" xfId="0" applyNumberFormat="1" applyFont="1" applyBorder="1" applyAlignment="1">
      <alignment horizontal="right" vertical="center" wrapText="1" readingOrder="1"/>
    </xf>
    <xf numFmtId="166" fontId="46" fillId="0" borderId="29" xfId="0" applyNumberFormat="1" applyFont="1" applyBorder="1" applyAlignment="1">
      <alignment horizontal="right" vertical="center" wrapText="1" readingOrder="1"/>
    </xf>
    <xf numFmtId="8" fontId="4" fillId="0" borderId="19" xfId="0" applyNumberFormat="1" applyFont="1" applyBorder="1" applyAlignment="1">
      <alignment vertical="top"/>
    </xf>
    <xf numFmtId="8" fontId="4" fillId="0" borderId="17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6" fillId="0" borderId="17" xfId="0" applyNumberFormat="1" applyFont="1" applyBorder="1" applyAlignment="1">
      <alignment horizontal="right" vertical="center" wrapText="1" readingOrder="1"/>
    </xf>
    <xf numFmtId="166" fontId="0" fillId="0" borderId="0" xfId="49" applyNumberFormat="1" applyFont="1" applyAlignment="1">
      <alignment vertical="top"/>
    </xf>
    <xf numFmtId="8" fontId="4" fillId="0" borderId="19" xfId="0" applyNumberFormat="1" applyFont="1" applyBorder="1" applyAlignment="1">
      <alignment vertical="top"/>
    </xf>
    <xf numFmtId="166" fontId="46" fillId="0" borderId="17" xfId="0" applyNumberFormat="1" applyFont="1" applyBorder="1" applyAlignment="1">
      <alignment horizontal="right" vertical="top" wrapText="1" readingOrder="1"/>
    </xf>
    <xf numFmtId="8" fontId="4" fillId="0" borderId="0" xfId="0" applyNumberFormat="1" applyFont="1" applyAlignment="1">
      <alignment vertical="top"/>
    </xf>
    <xf numFmtId="8" fontId="4" fillId="0" borderId="17" xfId="0" applyNumberFormat="1" applyFont="1" applyBorder="1" applyAlignment="1">
      <alignment vertical="top"/>
    </xf>
    <xf numFmtId="166" fontId="46" fillId="0" borderId="18" xfId="0" applyNumberFormat="1" applyFont="1" applyBorder="1" applyAlignment="1">
      <alignment horizontal="right" vertical="top" wrapText="1" readingOrder="1"/>
    </xf>
    <xf numFmtId="166" fontId="4" fillId="0" borderId="19" xfId="0" applyNumberFormat="1" applyFont="1" applyBorder="1" applyAlignment="1">
      <alignment horizontal="right" vertical="top"/>
    </xf>
    <xf numFmtId="166" fontId="4" fillId="0" borderId="17" xfId="0" applyNumberFormat="1" applyFont="1" applyBorder="1" applyAlignment="1">
      <alignment horizontal="right" vertical="top"/>
    </xf>
    <xf numFmtId="166" fontId="4" fillId="0" borderId="18" xfId="0" applyNumberFormat="1" applyFont="1" applyBorder="1" applyAlignment="1">
      <alignment horizontal="right" vertical="top"/>
    </xf>
    <xf numFmtId="166" fontId="0" fillId="0" borderId="17" xfId="49" applyNumberFormat="1" applyFont="1" applyBorder="1" applyAlignment="1">
      <alignment vertical="top"/>
    </xf>
    <xf numFmtId="166" fontId="0" fillId="0" borderId="19" xfId="49" applyNumberFormat="1" applyFont="1" applyBorder="1" applyAlignment="1">
      <alignment vertical="top"/>
    </xf>
    <xf numFmtId="44" fontId="46" fillId="0" borderId="17" xfId="49" applyFont="1" applyBorder="1" applyAlignment="1">
      <alignment horizontal="right" vertical="center" wrapText="1" readingOrder="1"/>
    </xf>
    <xf numFmtId="7" fontId="7" fillId="0" borderId="17" xfId="0" applyNumberFormat="1" applyFont="1" applyBorder="1" applyAlignment="1">
      <alignment vertical="top"/>
    </xf>
    <xf numFmtId="166" fontId="0" fillId="0" borderId="17" xfId="49" applyNumberFormat="1" applyFont="1" applyBorder="1" applyAlignment="1">
      <alignment vertical="top"/>
    </xf>
    <xf numFmtId="166" fontId="0" fillId="0" borderId="0" xfId="49" applyNumberFormat="1" applyFont="1" applyAlignment="1">
      <alignment vertical="top"/>
    </xf>
    <xf numFmtId="166" fontId="4" fillId="0" borderId="17" xfId="49" applyNumberFormat="1" applyFont="1" applyBorder="1" applyAlignment="1">
      <alignment vertical="top"/>
    </xf>
    <xf numFmtId="0" fontId="10" fillId="0" borderId="0" xfId="0" applyFont="1" applyAlignment="1">
      <alignment/>
    </xf>
    <xf numFmtId="166" fontId="7" fillId="0" borderId="17" xfId="0" applyNumberFormat="1" applyFont="1" applyBorder="1" applyAlignment="1">
      <alignment vertical="top"/>
    </xf>
    <xf numFmtId="166" fontId="7" fillId="0" borderId="17" xfId="49" applyNumberFormat="1" applyFont="1" applyBorder="1" applyAlignment="1">
      <alignment vertical="top"/>
    </xf>
    <xf numFmtId="166" fontId="49" fillId="0" borderId="17" xfId="0" applyNumberFormat="1" applyFont="1" applyBorder="1" applyAlignment="1">
      <alignment horizontal="right" vertical="center" wrapText="1" readingOrder="1"/>
    </xf>
    <xf numFmtId="0" fontId="0" fillId="0" borderId="13" xfId="0" applyBorder="1" applyAlignment="1">
      <alignment horizontal="left" vertical="top" inden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 readingOrder="1"/>
    </xf>
    <xf numFmtId="7" fontId="4" fillId="0" borderId="17" xfId="0" applyNumberFormat="1" applyFont="1" applyBorder="1" applyAlignment="1">
      <alignment vertical="top"/>
    </xf>
    <xf numFmtId="7" fontId="46" fillId="0" borderId="17" xfId="0" applyNumberFormat="1" applyFont="1" applyBorder="1" applyAlignment="1">
      <alignment horizontal="righ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56</xdr:row>
      <xdr:rowOff>28575</xdr:rowOff>
    </xdr:from>
    <xdr:to>
      <xdr:col>6</xdr:col>
      <xdr:colOff>838200</xdr:colOff>
      <xdr:row>62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610975"/>
          <a:ext cx="8505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127</xdr:row>
      <xdr:rowOff>19050</xdr:rowOff>
    </xdr:from>
    <xdr:to>
      <xdr:col>6</xdr:col>
      <xdr:colOff>714375</xdr:colOff>
      <xdr:row>133</xdr:row>
      <xdr:rowOff>114300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288750"/>
          <a:ext cx="8372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361950</xdr:colOff>
      <xdr:row>10</xdr:row>
      <xdr:rowOff>76200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43300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333375</xdr:colOff>
      <xdr:row>73</xdr:row>
      <xdr:rowOff>85725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14725" y="130587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118</xdr:row>
      <xdr:rowOff>76200</xdr:rowOff>
    </xdr:from>
    <xdr:to>
      <xdr:col>4</xdr:col>
      <xdr:colOff>180975</xdr:colOff>
      <xdr:row>121</xdr:row>
      <xdr:rowOff>123825</xdr:rowOff>
    </xdr:to>
    <xdr:sp>
      <xdr:nvSpPr>
        <xdr:cNvPr id="5" name="CuadroTexto 1"/>
        <xdr:cNvSpPr txBox="1">
          <a:spLocks noChangeArrowheads="1"/>
        </xdr:cNvSpPr>
      </xdr:nvSpPr>
      <xdr:spPr>
        <a:xfrm>
          <a:off x="3600450" y="22831425"/>
          <a:ext cx="2343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ZERMEÑO CHÁVEZ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0</xdr:col>
      <xdr:colOff>295275</xdr:colOff>
      <xdr:row>118</xdr:row>
      <xdr:rowOff>76200</xdr:rowOff>
    </xdr:from>
    <xdr:to>
      <xdr:col>1</xdr:col>
      <xdr:colOff>485775</xdr:colOff>
      <xdr:row>121</xdr:row>
      <xdr:rowOff>123825</xdr:rowOff>
    </xdr:to>
    <xdr:sp>
      <xdr:nvSpPr>
        <xdr:cNvPr id="6" name="CuadroTexto 2"/>
        <xdr:cNvSpPr txBox="1">
          <a:spLocks noChangeArrowheads="1"/>
        </xdr:cNvSpPr>
      </xdr:nvSpPr>
      <xdr:spPr>
        <a:xfrm>
          <a:off x="295275" y="22831425"/>
          <a:ext cx="2857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ALEJANDRA EDITH PADILLA OROZCO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171450</xdr:colOff>
      <xdr:row>119</xdr:row>
      <xdr:rowOff>0</xdr:rowOff>
    </xdr:from>
    <xdr:to>
      <xdr:col>3</xdr:col>
      <xdr:colOff>1019175</xdr:colOff>
      <xdr:row>119</xdr:row>
      <xdr:rowOff>0</xdr:rowOff>
    </xdr:to>
    <xdr:sp>
      <xdr:nvSpPr>
        <xdr:cNvPr id="7" name="Conector recto 3"/>
        <xdr:cNvSpPr>
          <a:spLocks/>
        </xdr:cNvSpPr>
      </xdr:nvSpPr>
      <xdr:spPr>
        <a:xfrm>
          <a:off x="3886200" y="22917150"/>
          <a:ext cx="184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119</xdr:row>
      <xdr:rowOff>0</xdr:rowOff>
    </xdr:from>
    <xdr:to>
      <xdr:col>6</xdr:col>
      <xdr:colOff>609600</xdr:colOff>
      <xdr:row>119</xdr:row>
      <xdr:rowOff>0</xdr:rowOff>
    </xdr:to>
    <xdr:sp>
      <xdr:nvSpPr>
        <xdr:cNvPr id="8" name="Conector recto 4"/>
        <xdr:cNvSpPr>
          <a:spLocks/>
        </xdr:cNvSpPr>
      </xdr:nvSpPr>
      <xdr:spPr>
        <a:xfrm>
          <a:off x="6515100" y="2291715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118</xdr:row>
      <xdr:rowOff>47625</xdr:rowOff>
    </xdr:from>
    <xdr:to>
      <xdr:col>6</xdr:col>
      <xdr:colOff>914400</xdr:colOff>
      <xdr:row>122</xdr:row>
      <xdr:rowOff>133350</xdr:rowOff>
    </xdr:to>
    <xdr:sp>
      <xdr:nvSpPr>
        <xdr:cNvPr id="9" name="CuadroTexto 5"/>
        <xdr:cNvSpPr txBox="1">
          <a:spLocks noChangeArrowheads="1"/>
        </xdr:cNvSpPr>
      </xdr:nvSpPr>
      <xdr:spPr>
        <a:xfrm>
          <a:off x="6162675" y="22802850"/>
          <a:ext cx="2609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HÉCTOR DANIEL PACHECO CABADA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PROGRAMACIÓN Y PRESUPUESTOS </a:t>
          </a:r>
        </a:p>
      </xdr:txBody>
    </xdr:sp>
    <xdr:clientData/>
  </xdr:twoCellAnchor>
  <xdr:twoCellAnchor>
    <xdr:from>
      <xdr:col>0</xdr:col>
      <xdr:colOff>809625</xdr:colOff>
      <xdr:row>118</xdr:row>
      <xdr:rowOff>152400</xdr:rowOff>
    </xdr:from>
    <xdr:to>
      <xdr:col>0</xdr:col>
      <xdr:colOff>2657475</xdr:colOff>
      <xdr:row>118</xdr:row>
      <xdr:rowOff>152400</xdr:rowOff>
    </xdr:to>
    <xdr:sp>
      <xdr:nvSpPr>
        <xdr:cNvPr id="10" name="Conector recto 7"/>
        <xdr:cNvSpPr>
          <a:spLocks/>
        </xdr:cNvSpPr>
      </xdr:nvSpPr>
      <xdr:spPr>
        <a:xfrm>
          <a:off x="809625" y="22907625"/>
          <a:ext cx="184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1">
      <selection activeCell="G109" sqref="G109"/>
    </sheetView>
  </sheetViews>
  <sheetFormatPr defaultColWidth="6.8515625" defaultRowHeight="12.75" customHeight="1"/>
  <cols>
    <col min="1" max="1" width="40.00390625" style="0" customWidth="1"/>
    <col min="2" max="2" width="15.7109375" style="0" bestFit="1" customWidth="1"/>
    <col min="3" max="3" width="15.00390625" style="0" customWidth="1"/>
    <col min="4" max="6" width="15.7109375" style="0" bestFit="1" customWidth="1"/>
    <col min="7" max="7" width="15.00390625" style="0" customWidth="1"/>
  </cols>
  <sheetData>
    <row r="12" spans="1:7" ht="15.75">
      <c r="A12" s="86" t="s">
        <v>65</v>
      </c>
      <c r="B12" s="86"/>
      <c r="C12" s="86"/>
      <c r="D12" s="86"/>
      <c r="E12" s="86"/>
      <c r="F12" s="86"/>
      <c r="G12" s="86"/>
    </row>
    <row r="13" spans="1:7" ht="15.75">
      <c r="A13" s="86" t="s">
        <v>56</v>
      </c>
      <c r="B13" s="86"/>
      <c r="C13" s="86"/>
      <c r="D13" s="86"/>
      <c r="E13" s="86"/>
      <c r="F13" s="86"/>
      <c r="G13" s="86"/>
    </row>
    <row r="14" spans="1:7" ht="15">
      <c r="A14" s="87" t="s">
        <v>64</v>
      </c>
      <c r="B14" s="87"/>
      <c r="C14" s="87"/>
      <c r="D14" s="87"/>
      <c r="E14" s="87"/>
      <c r="F14" s="87"/>
      <c r="G14" s="87"/>
    </row>
    <row r="15" spans="1:7" ht="14.25" customHeight="1">
      <c r="A15" s="88" t="s">
        <v>69</v>
      </c>
      <c r="B15" s="88"/>
      <c r="C15" s="88"/>
      <c r="D15" s="88"/>
      <c r="E15" s="88"/>
      <c r="F15" s="88"/>
      <c r="G15" s="88"/>
    </row>
    <row r="16" spans="1:7" ht="13.5" thickBot="1">
      <c r="A16" s="27"/>
      <c r="B16" s="27"/>
      <c r="C16" s="27"/>
      <c r="D16" s="27"/>
      <c r="E16" s="27"/>
      <c r="F16" s="27"/>
      <c r="G16" s="27"/>
    </row>
    <row r="17" spans="1:7" ht="12.75" customHeight="1">
      <c r="A17" s="84" t="s">
        <v>54</v>
      </c>
      <c r="B17" s="81" t="s">
        <v>55</v>
      </c>
      <c r="C17" s="81"/>
      <c r="D17" s="81"/>
      <c r="E17" s="81"/>
      <c r="F17" s="81"/>
      <c r="G17" s="82"/>
    </row>
    <row r="18" spans="1:7" ht="25.5" customHeight="1">
      <c r="A18" s="85"/>
      <c r="B18" s="8" t="s">
        <v>48</v>
      </c>
      <c r="C18" s="9" t="s">
        <v>49</v>
      </c>
      <c r="D18" s="8" t="s">
        <v>50</v>
      </c>
      <c r="E18" s="8" t="s">
        <v>51</v>
      </c>
      <c r="F18" s="8" t="s">
        <v>52</v>
      </c>
      <c r="G18" s="10" t="s">
        <v>53</v>
      </c>
    </row>
    <row r="19" spans="1:7" ht="12.75">
      <c r="A19" s="85"/>
      <c r="B19" s="11">
        <v>1</v>
      </c>
      <c r="C19" s="11">
        <v>2</v>
      </c>
      <c r="D19" s="12" t="s">
        <v>0</v>
      </c>
      <c r="E19" s="11">
        <v>4</v>
      </c>
      <c r="F19" s="11">
        <v>5</v>
      </c>
      <c r="G19" s="13" t="s">
        <v>1</v>
      </c>
    </row>
    <row r="20" spans="1:7" ht="16.5" customHeight="1">
      <c r="A20" s="21" t="s">
        <v>2</v>
      </c>
      <c r="B20" s="47">
        <f aca="true" t="shared" si="0" ref="B20:G20">SUM(B21:B26)</f>
        <v>484688951.46999997</v>
      </c>
      <c r="C20" s="38">
        <f t="shared" si="0"/>
        <v>9255243.02</v>
      </c>
      <c r="D20" s="38">
        <f t="shared" si="0"/>
        <v>493944194.49</v>
      </c>
      <c r="E20" s="47">
        <f t="shared" si="0"/>
        <v>114814445.82000001</v>
      </c>
      <c r="F20" s="38">
        <f t="shared" si="0"/>
        <v>111592431.63000001</v>
      </c>
      <c r="G20" s="39">
        <f t="shared" si="0"/>
        <v>379129748.66999996</v>
      </c>
    </row>
    <row r="21" spans="1:7" ht="12.75">
      <c r="A21" s="16" t="s">
        <v>3</v>
      </c>
      <c r="B21" s="53">
        <v>257276310.6</v>
      </c>
      <c r="C21" s="74">
        <v>-470604.49</v>
      </c>
      <c r="D21" s="31">
        <f aca="true" t="shared" si="1" ref="D21:D26">+B21+C21</f>
        <v>256805706.10999998</v>
      </c>
      <c r="E21" s="55">
        <v>57775945.11</v>
      </c>
      <c r="F21" s="54">
        <v>57775945.11</v>
      </c>
      <c r="G21" s="51">
        <f aca="true" t="shared" si="2" ref="G21:G26">+D21-E21</f>
        <v>199029761</v>
      </c>
    </row>
    <row r="22" spans="1:7" ht="24.75" customHeight="1">
      <c r="A22" s="22" t="s">
        <v>4</v>
      </c>
      <c r="B22" s="53">
        <v>0</v>
      </c>
      <c r="C22" s="74">
        <v>768680</v>
      </c>
      <c r="D22" s="31">
        <f t="shared" si="1"/>
        <v>768680</v>
      </c>
      <c r="E22" s="55">
        <v>13500</v>
      </c>
      <c r="F22" s="54">
        <v>13500</v>
      </c>
      <c r="G22" s="51">
        <f t="shared" si="2"/>
        <v>755180</v>
      </c>
    </row>
    <row r="23" spans="1:7" ht="12.75">
      <c r="A23" s="16" t="s">
        <v>5</v>
      </c>
      <c r="B23" s="53">
        <v>93486509.33</v>
      </c>
      <c r="C23" s="74">
        <v>628834.49</v>
      </c>
      <c r="D23" s="31">
        <f t="shared" si="1"/>
        <v>94115343.82</v>
      </c>
      <c r="E23" s="55">
        <v>11182191.03</v>
      </c>
      <c r="F23" s="54">
        <v>7960176.84</v>
      </c>
      <c r="G23" s="51">
        <f t="shared" si="2"/>
        <v>82933152.78999999</v>
      </c>
    </row>
    <row r="24" spans="1:7" ht="12.75">
      <c r="A24" s="16" t="s">
        <v>6</v>
      </c>
      <c r="B24" s="53">
        <v>55856198.84</v>
      </c>
      <c r="C24" s="74">
        <v>-829580</v>
      </c>
      <c r="D24" s="31">
        <f t="shared" si="1"/>
        <v>55026618.84</v>
      </c>
      <c r="E24" s="55">
        <v>20948256.87</v>
      </c>
      <c r="F24" s="54">
        <v>20948256.87</v>
      </c>
      <c r="G24" s="51">
        <f t="shared" si="2"/>
        <v>34078361.97</v>
      </c>
    </row>
    <row r="25" spans="1:7" ht="12.75">
      <c r="A25" s="16" t="s">
        <v>7</v>
      </c>
      <c r="B25" s="53">
        <v>78069932.7</v>
      </c>
      <c r="C25" s="75">
        <v>9157913.02</v>
      </c>
      <c r="D25" s="31">
        <f>+B25+C25</f>
        <v>87227845.72</v>
      </c>
      <c r="E25" s="55">
        <v>24894552.81</v>
      </c>
      <c r="F25" s="54">
        <v>24894552.81</v>
      </c>
      <c r="G25" s="51">
        <f t="shared" si="2"/>
        <v>62333292.91</v>
      </c>
    </row>
    <row r="26" spans="1:7" ht="12.75">
      <c r="A26" s="16" t="s">
        <v>8</v>
      </c>
      <c r="B26" s="48">
        <v>0</v>
      </c>
      <c r="C26" s="31">
        <v>0</v>
      </c>
      <c r="D26" s="31">
        <f t="shared" si="1"/>
        <v>0</v>
      </c>
      <c r="E26" s="49">
        <v>0</v>
      </c>
      <c r="F26" s="31">
        <f>+C26+E26</f>
        <v>0</v>
      </c>
      <c r="G26" s="51">
        <f t="shared" si="2"/>
        <v>0</v>
      </c>
    </row>
    <row r="27" spans="1:7" ht="12.75" customHeight="1">
      <c r="A27" s="23"/>
      <c r="B27" s="49"/>
      <c r="C27" s="31"/>
      <c r="D27" s="31"/>
      <c r="E27" s="49"/>
      <c r="F27" s="31"/>
      <c r="G27" s="51"/>
    </row>
    <row r="28" spans="1:7" ht="17.25" customHeight="1">
      <c r="A28" s="21" t="s">
        <v>9</v>
      </c>
      <c r="B28" s="37">
        <f aca="true" t="shared" si="3" ref="B28:G28">SUM(B29:B36)</f>
        <v>74341500</v>
      </c>
      <c r="C28" s="36">
        <f>SUM(C29:C36)</f>
        <v>193000</v>
      </c>
      <c r="D28" s="36">
        <f t="shared" si="3"/>
        <v>74534500</v>
      </c>
      <c r="E28" s="37">
        <f t="shared" si="3"/>
        <v>20659853.23</v>
      </c>
      <c r="F28" s="36">
        <f t="shared" si="3"/>
        <v>18379806.920000006</v>
      </c>
      <c r="G28" s="40">
        <f t="shared" si="3"/>
        <v>53874646.769999996</v>
      </c>
    </row>
    <row r="29" spans="1:7" ht="26.25" customHeight="1">
      <c r="A29" s="22" t="s">
        <v>10</v>
      </c>
      <c r="B29" s="58">
        <v>5697000</v>
      </c>
      <c r="C29" s="72">
        <v>253000</v>
      </c>
      <c r="D29" s="59">
        <f>+B29+C29</f>
        <v>5950000</v>
      </c>
      <c r="E29" s="60">
        <v>943763.88</v>
      </c>
      <c r="F29" s="61">
        <v>398346.86</v>
      </c>
      <c r="G29" s="62">
        <f aca="true" t="shared" si="4" ref="G29:G36">+D29-E29</f>
        <v>5006236.12</v>
      </c>
    </row>
    <row r="30" spans="1:7" ht="12.75">
      <c r="A30" s="16" t="s">
        <v>11</v>
      </c>
      <c r="B30" s="58">
        <v>1136500</v>
      </c>
      <c r="C30" s="72">
        <v>0</v>
      </c>
      <c r="D30" s="59">
        <f aca="true" t="shared" si="5" ref="D30:D36">+B30+C30</f>
        <v>1136500</v>
      </c>
      <c r="E30" s="60">
        <v>117796.2</v>
      </c>
      <c r="F30" s="61">
        <v>83853.94</v>
      </c>
      <c r="G30" s="62">
        <f t="shared" si="4"/>
        <v>1018703.8</v>
      </c>
    </row>
    <row r="31" spans="1:7" ht="25.5" customHeight="1">
      <c r="A31" s="22" t="s">
        <v>12</v>
      </c>
      <c r="B31" s="58">
        <v>22660000</v>
      </c>
      <c r="C31" s="72">
        <v>-160000</v>
      </c>
      <c r="D31" s="59">
        <f t="shared" si="5"/>
        <v>22500000</v>
      </c>
      <c r="E31" s="60">
        <v>12971256.14</v>
      </c>
      <c r="F31" s="61">
        <v>12230195.9</v>
      </c>
      <c r="G31" s="62">
        <f t="shared" si="4"/>
        <v>9528743.86</v>
      </c>
    </row>
    <row r="32" spans="1:7" ht="24" customHeight="1">
      <c r="A32" s="22" t="s">
        <v>13</v>
      </c>
      <c r="B32" s="58">
        <v>1103000</v>
      </c>
      <c r="C32" s="72">
        <v>0</v>
      </c>
      <c r="D32" s="59">
        <f t="shared" si="5"/>
        <v>1103000</v>
      </c>
      <c r="E32" s="60">
        <v>13170.36</v>
      </c>
      <c r="F32" s="61">
        <v>0</v>
      </c>
      <c r="G32" s="62">
        <f t="shared" si="4"/>
        <v>1089829.64</v>
      </c>
    </row>
    <row r="33" spans="1:7" ht="12.75">
      <c r="A33" s="16" t="s">
        <v>14</v>
      </c>
      <c r="B33" s="58">
        <v>28302000</v>
      </c>
      <c r="C33" s="72">
        <v>0</v>
      </c>
      <c r="D33" s="59">
        <f t="shared" si="5"/>
        <v>28302000</v>
      </c>
      <c r="E33" s="60">
        <v>5359713.12</v>
      </c>
      <c r="F33" s="61">
        <v>5226468.29</v>
      </c>
      <c r="G33" s="62">
        <f t="shared" si="4"/>
        <v>22942286.88</v>
      </c>
    </row>
    <row r="34" spans="1:7" ht="24.75" customHeight="1">
      <c r="A34" s="22" t="s">
        <v>15</v>
      </c>
      <c r="B34" s="58">
        <v>7631000</v>
      </c>
      <c r="C34" s="72">
        <v>0</v>
      </c>
      <c r="D34" s="59">
        <f t="shared" si="5"/>
        <v>7631000</v>
      </c>
      <c r="E34" s="60">
        <v>406159.37</v>
      </c>
      <c r="F34" s="61">
        <v>121157.76</v>
      </c>
      <c r="G34" s="62">
        <f t="shared" si="4"/>
        <v>7224840.63</v>
      </c>
    </row>
    <row r="35" spans="1:7" ht="15.75" customHeight="1">
      <c r="A35" s="22" t="s">
        <v>59</v>
      </c>
      <c r="B35" s="58">
        <v>500000</v>
      </c>
      <c r="C35" s="72">
        <v>0</v>
      </c>
      <c r="D35" s="59">
        <f t="shared" si="5"/>
        <v>500000</v>
      </c>
      <c r="E35" s="60">
        <v>0</v>
      </c>
      <c r="F35" s="61">
        <v>0</v>
      </c>
      <c r="G35" s="62">
        <f t="shared" si="4"/>
        <v>500000</v>
      </c>
    </row>
    <row r="36" spans="1:7" ht="25.5" customHeight="1">
      <c r="A36" s="29" t="s">
        <v>16</v>
      </c>
      <c r="B36" s="58">
        <v>7312000</v>
      </c>
      <c r="C36" s="72">
        <v>100000</v>
      </c>
      <c r="D36" s="59">
        <f t="shared" si="5"/>
        <v>7412000</v>
      </c>
      <c r="E36" s="60">
        <v>847994.16</v>
      </c>
      <c r="F36" s="61">
        <v>319784.17</v>
      </c>
      <c r="G36" s="62">
        <f t="shared" si="4"/>
        <v>6564005.84</v>
      </c>
    </row>
    <row r="37" spans="1:7" ht="12.75" customHeight="1">
      <c r="A37" s="23"/>
      <c r="B37" s="34"/>
      <c r="C37" s="30"/>
      <c r="D37" s="30"/>
      <c r="E37" s="34"/>
      <c r="F37" s="30"/>
      <c r="G37" s="32"/>
    </row>
    <row r="38" spans="1:7" ht="19.5" customHeight="1">
      <c r="A38" s="21" t="s">
        <v>17</v>
      </c>
      <c r="B38" s="37">
        <f aca="true" t="shared" si="6" ref="B38:G38">SUM(B39:B47)</f>
        <v>142274400</v>
      </c>
      <c r="C38" s="36">
        <f t="shared" si="6"/>
        <v>3403758.88</v>
      </c>
      <c r="D38" s="36">
        <f t="shared" si="6"/>
        <v>145678158.88</v>
      </c>
      <c r="E38" s="37">
        <f t="shared" si="6"/>
        <v>26358298.429999996</v>
      </c>
      <c r="F38" s="36">
        <f t="shared" si="6"/>
        <v>25166760.429999996</v>
      </c>
      <c r="G38" s="40">
        <f t="shared" si="6"/>
        <v>119319860.45</v>
      </c>
    </row>
    <row r="39" spans="1:7" ht="12.75">
      <c r="A39" s="16" t="s">
        <v>18</v>
      </c>
      <c r="B39" s="58">
        <v>35863000</v>
      </c>
      <c r="C39" s="61">
        <v>0</v>
      </c>
      <c r="D39" s="59">
        <f aca="true" t="shared" si="7" ref="D39:D47">+B39+C39</f>
        <v>35863000</v>
      </c>
      <c r="E39" s="60">
        <v>6849150.53</v>
      </c>
      <c r="F39" s="61">
        <v>6849150.53</v>
      </c>
      <c r="G39" s="62">
        <f aca="true" t="shared" si="8" ref="G39:G47">+D39-E39</f>
        <v>29013849.47</v>
      </c>
    </row>
    <row r="40" spans="1:7" ht="12.75">
      <c r="A40" s="16" t="s">
        <v>19</v>
      </c>
      <c r="B40" s="58">
        <v>2770000</v>
      </c>
      <c r="C40" s="89">
        <v>-500000</v>
      </c>
      <c r="D40" s="59">
        <f t="shared" si="7"/>
        <v>2270000</v>
      </c>
      <c r="E40" s="60">
        <v>272605.45</v>
      </c>
      <c r="F40" s="61">
        <v>243878.05</v>
      </c>
      <c r="G40" s="62">
        <f t="shared" si="8"/>
        <v>1997394.55</v>
      </c>
    </row>
    <row r="41" spans="1:7" ht="25.5" customHeight="1">
      <c r="A41" s="22" t="s">
        <v>20</v>
      </c>
      <c r="B41" s="58">
        <v>20010400</v>
      </c>
      <c r="C41" s="89">
        <v>-1035538</v>
      </c>
      <c r="D41" s="59">
        <f t="shared" si="7"/>
        <v>18974862</v>
      </c>
      <c r="E41" s="60">
        <v>3867629.94</v>
      </c>
      <c r="F41" s="61">
        <v>3502486.57</v>
      </c>
      <c r="G41" s="62">
        <f t="shared" si="8"/>
        <v>15107232.06</v>
      </c>
    </row>
    <row r="42" spans="1:7" ht="26.25" customHeight="1">
      <c r="A42" s="26" t="s">
        <v>21</v>
      </c>
      <c r="B42" s="58">
        <v>6700000</v>
      </c>
      <c r="C42" s="61">
        <v>0</v>
      </c>
      <c r="D42" s="59">
        <f t="shared" si="7"/>
        <v>6700000</v>
      </c>
      <c r="E42" s="60">
        <v>1580363.58</v>
      </c>
      <c r="F42" s="61">
        <v>1580363.58</v>
      </c>
      <c r="G42" s="62">
        <f t="shared" si="8"/>
        <v>5119636.42</v>
      </c>
    </row>
    <row r="43" spans="1:7" ht="25.5" customHeight="1">
      <c r="A43" s="22" t="s">
        <v>22</v>
      </c>
      <c r="B43" s="58">
        <v>55720000</v>
      </c>
      <c r="C43" s="61">
        <v>25000</v>
      </c>
      <c r="D43" s="59">
        <f t="shared" si="7"/>
        <v>55745000</v>
      </c>
      <c r="E43" s="60">
        <v>6752433.38</v>
      </c>
      <c r="F43" s="61">
        <v>6214122.84</v>
      </c>
      <c r="G43" s="62">
        <f t="shared" si="8"/>
        <v>48992566.62</v>
      </c>
    </row>
    <row r="44" spans="1:7" ht="26.25" customHeight="1">
      <c r="A44" s="29" t="s">
        <v>23</v>
      </c>
      <c r="B44" s="58">
        <v>10250000</v>
      </c>
      <c r="C44" s="89">
        <v>-500000</v>
      </c>
      <c r="D44" s="59">
        <f t="shared" si="7"/>
        <v>9750000</v>
      </c>
      <c r="E44" s="60">
        <v>1027371.95</v>
      </c>
      <c r="F44" s="61">
        <v>789415.27</v>
      </c>
      <c r="G44" s="62">
        <f t="shared" si="8"/>
        <v>8722628.05</v>
      </c>
    </row>
    <row r="45" spans="1:7" ht="12.75">
      <c r="A45" s="16" t="s">
        <v>24</v>
      </c>
      <c r="B45" s="58">
        <v>1461000</v>
      </c>
      <c r="C45" s="61">
        <v>120000</v>
      </c>
      <c r="D45" s="59">
        <f t="shared" si="7"/>
        <v>1581000</v>
      </c>
      <c r="E45" s="60">
        <v>27397.99</v>
      </c>
      <c r="F45" s="61">
        <v>27397.99</v>
      </c>
      <c r="G45" s="62">
        <f t="shared" si="8"/>
        <v>1553602.01</v>
      </c>
    </row>
    <row r="46" spans="1:7" ht="12.75">
      <c r="A46" s="16" t="s">
        <v>25</v>
      </c>
      <c r="B46" s="58">
        <v>7150000</v>
      </c>
      <c r="C46" s="89">
        <v>-2375000</v>
      </c>
      <c r="D46" s="59">
        <f t="shared" si="7"/>
        <v>4775000</v>
      </c>
      <c r="E46" s="60">
        <v>220899.5</v>
      </c>
      <c r="F46" s="61">
        <v>203499.49</v>
      </c>
      <c r="G46" s="62">
        <f t="shared" si="8"/>
        <v>4554100.5</v>
      </c>
    </row>
    <row r="47" spans="1:7" ht="12.75">
      <c r="A47" s="16" t="s">
        <v>26</v>
      </c>
      <c r="B47" s="58">
        <v>2350000</v>
      </c>
      <c r="C47" s="69">
        <v>7669296.88</v>
      </c>
      <c r="D47" s="59">
        <f t="shared" si="7"/>
        <v>10019296.879999999</v>
      </c>
      <c r="E47" s="60">
        <v>5760446.11</v>
      </c>
      <c r="F47" s="61">
        <v>5756446.11</v>
      </c>
      <c r="G47" s="62">
        <f t="shared" si="8"/>
        <v>4258850.769999999</v>
      </c>
    </row>
    <row r="48" spans="1:7" ht="12.75" customHeight="1">
      <c r="A48" s="23"/>
      <c r="B48" s="63"/>
      <c r="C48" s="64"/>
      <c r="D48" s="64"/>
      <c r="E48" s="63"/>
      <c r="F48" s="64"/>
      <c r="G48" s="65"/>
    </row>
    <row r="49" spans="1:7" ht="30" customHeight="1">
      <c r="A49" s="24" t="s">
        <v>27</v>
      </c>
      <c r="B49" s="37">
        <f aca="true" t="shared" si="9" ref="B49:G49">SUM(B50:B55)</f>
        <v>63730952.87</v>
      </c>
      <c r="C49" s="36">
        <f t="shared" si="9"/>
        <v>-2328343.2</v>
      </c>
      <c r="D49" s="36">
        <f t="shared" si="9"/>
        <v>61402609.669999994</v>
      </c>
      <c r="E49" s="37">
        <f t="shared" si="9"/>
        <v>22345122.32</v>
      </c>
      <c r="F49" s="36">
        <f t="shared" si="9"/>
        <v>22068262.32</v>
      </c>
      <c r="G49" s="40">
        <f t="shared" si="9"/>
        <v>39057487.349999994</v>
      </c>
    </row>
    <row r="50" spans="1:7" ht="24.75" customHeight="1">
      <c r="A50" s="29" t="s">
        <v>28</v>
      </c>
      <c r="B50" s="58">
        <v>54305952.87</v>
      </c>
      <c r="C50" s="70">
        <v>-2678343.2</v>
      </c>
      <c r="D50" s="59">
        <f aca="true" t="shared" si="10" ref="D50:D55">+B50+C50</f>
        <v>51627609.669999994</v>
      </c>
      <c r="E50" s="71">
        <v>17124662.82</v>
      </c>
      <c r="F50" s="70">
        <v>17124662.82</v>
      </c>
      <c r="G50" s="62">
        <f aca="true" t="shared" si="11" ref="G50:G55">+D50-E50</f>
        <v>34502946.849999994</v>
      </c>
    </row>
    <row r="51" spans="1:7" ht="12.75" customHeight="1">
      <c r="A51" s="29" t="s">
        <v>67</v>
      </c>
      <c r="B51" s="53">
        <v>0</v>
      </c>
      <c r="C51" s="66">
        <v>0</v>
      </c>
      <c r="D51" s="31">
        <f t="shared" si="10"/>
        <v>0</v>
      </c>
      <c r="E51" s="57">
        <v>0</v>
      </c>
      <c r="F51" s="66">
        <v>0</v>
      </c>
      <c r="G51" s="51">
        <f t="shared" si="11"/>
        <v>0</v>
      </c>
    </row>
    <row r="52" spans="1:7" ht="12.75">
      <c r="A52" s="16" t="s">
        <v>60</v>
      </c>
      <c r="B52" s="53">
        <v>0</v>
      </c>
      <c r="C52" s="66">
        <v>0</v>
      </c>
      <c r="D52" s="31">
        <f t="shared" si="10"/>
        <v>0</v>
      </c>
      <c r="E52" s="57">
        <v>0</v>
      </c>
      <c r="F52" s="66">
        <v>0</v>
      </c>
      <c r="G52" s="51">
        <f t="shared" si="11"/>
        <v>0</v>
      </c>
    </row>
    <row r="53" spans="1:7" ht="12.75">
      <c r="A53" s="16" t="s">
        <v>29</v>
      </c>
      <c r="B53" s="53">
        <v>9325000</v>
      </c>
      <c r="C53" s="66">
        <v>350000</v>
      </c>
      <c r="D53" s="31">
        <f t="shared" si="10"/>
        <v>9675000</v>
      </c>
      <c r="E53" s="57">
        <v>5120459.5</v>
      </c>
      <c r="F53" s="66">
        <v>4843599.5</v>
      </c>
      <c r="G53" s="51">
        <f t="shared" si="11"/>
        <v>4554540.5</v>
      </c>
    </row>
    <row r="54" spans="1:7" ht="12.75">
      <c r="A54" s="16" t="s">
        <v>30</v>
      </c>
      <c r="B54" s="53">
        <v>0</v>
      </c>
      <c r="C54" s="54">
        <v>0</v>
      </c>
      <c r="D54" s="31">
        <f t="shared" si="10"/>
        <v>0</v>
      </c>
      <c r="E54" s="55">
        <v>0</v>
      </c>
      <c r="F54" s="54">
        <v>0</v>
      </c>
      <c r="G54" s="51">
        <f t="shared" si="11"/>
        <v>0</v>
      </c>
    </row>
    <row r="55" spans="1:7" ht="13.5" thickBot="1">
      <c r="A55" s="25" t="s">
        <v>31</v>
      </c>
      <c r="B55" s="50">
        <v>100000</v>
      </c>
      <c r="C55" s="46">
        <v>0</v>
      </c>
      <c r="D55" s="46">
        <f t="shared" si="10"/>
        <v>100000</v>
      </c>
      <c r="E55" s="50">
        <v>100000</v>
      </c>
      <c r="F55" s="46">
        <v>100000</v>
      </c>
      <c r="G55" s="52">
        <f t="shared" si="11"/>
        <v>0</v>
      </c>
    </row>
    <row r="56" spans="1:7" ht="12.75">
      <c r="A56" s="1"/>
      <c r="B56" s="1"/>
      <c r="C56" s="1"/>
      <c r="D56" s="1"/>
      <c r="E56" s="1"/>
      <c r="F56" s="1"/>
      <c r="G56" s="28" t="s">
        <v>57</v>
      </c>
    </row>
    <row r="57" spans="1:7" ht="12.75">
      <c r="A57" s="1"/>
      <c r="B57" s="1"/>
      <c r="C57" s="1"/>
      <c r="D57" s="1"/>
      <c r="E57" s="1"/>
      <c r="F57" s="1"/>
      <c r="G57" s="28"/>
    </row>
    <row r="58" spans="1:7" ht="12.75">
      <c r="A58" s="1"/>
      <c r="B58" s="1"/>
      <c r="C58" s="1"/>
      <c r="D58" s="1"/>
      <c r="E58" s="1"/>
      <c r="F58" s="1"/>
      <c r="G58" s="28"/>
    </row>
    <row r="59" spans="1:7" ht="12.75">
      <c r="A59" s="1"/>
      <c r="B59" s="1"/>
      <c r="C59" s="1"/>
      <c r="D59" s="1"/>
      <c r="E59" s="1"/>
      <c r="F59" s="1"/>
      <c r="G59" s="28"/>
    </row>
    <row r="60" spans="1:7" ht="12.75">
      <c r="A60" s="1"/>
      <c r="B60" s="1"/>
      <c r="C60" s="1"/>
      <c r="D60" s="1"/>
      <c r="E60" s="1"/>
      <c r="F60" s="1"/>
      <c r="G60" s="28"/>
    </row>
    <row r="61" spans="1:7" ht="12.75">
      <c r="A61" s="1"/>
      <c r="B61" s="1"/>
      <c r="C61" s="1"/>
      <c r="D61" s="1"/>
      <c r="E61" s="1"/>
      <c r="F61" s="1"/>
      <c r="G61" s="28"/>
    </row>
    <row r="62" spans="1:7" ht="12.75">
      <c r="A62" s="1"/>
      <c r="B62" s="1"/>
      <c r="C62" s="1"/>
      <c r="D62" s="1"/>
      <c r="E62" s="1"/>
      <c r="F62" s="1"/>
      <c r="G62" s="28"/>
    </row>
    <row r="63" spans="1:7" ht="12.75">
      <c r="A63" s="1"/>
      <c r="B63" s="1"/>
      <c r="C63" s="1"/>
      <c r="D63" s="1"/>
      <c r="E63" s="1"/>
      <c r="F63" s="1"/>
      <c r="G63" s="28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86" t="s">
        <v>65</v>
      </c>
      <c r="B75" s="86"/>
      <c r="C75" s="86"/>
      <c r="D75" s="86"/>
      <c r="E75" s="86"/>
      <c r="F75" s="86"/>
      <c r="G75" s="86"/>
      <c r="H75" s="6"/>
    </row>
    <row r="76" spans="1:8" ht="15.75">
      <c r="A76" s="86" t="s">
        <v>56</v>
      </c>
      <c r="B76" s="86"/>
      <c r="C76" s="86"/>
      <c r="D76" s="86"/>
      <c r="E76" s="86"/>
      <c r="F76" s="86"/>
      <c r="G76" s="86"/>
      <c r="H76" s="6"/>
    </row>
    <row r="77" spans="1:8" ht="15">
      <c r="A77" s="87" t="s">
        <v>64</v>
      </c>
      <c r="B77" s="87"/>
      <c r="C77" s="87"/>
      <c r="D77" s="87"/>
      <c r="E77" s="87"/>
      <c r="F77" s="87"/>
      <c r="G77" s="87"/>
      <c r="H77" s="7"/>
    </row>
    <row r="78" spans="1:8" ht="14.25" customHeight="1">
      <c r="A78" s="88" t="s">
        <v>69</v>
      </c>
      <c r="B78" s="88"/>
      <c r="C78" s="88"/>
      <c r="D78" s="88"/>
      <c r="E78" s="88"/>
      <c r="F78" s="88"/>
      <c r="G78" s="88"/>
      <c r="H78" s="7"/>
    </row>
    <row r="79" spans="1:7" ht="13.5" thickBot="1">
      <c r="A79" s="4"/>
      <c r="B79" s="4"/>
      <c r="C79" s="4"/>
      <c r="D79" s="4"/>
      <c r="E79" s="4"/>
      <c r="F79" s="4"/>
      <c r="G79" s="4"/>
    </row>
    <row r="80" spans="1:7" ht="12.75">
      <c r="A80" s="84" t="s">
        <v>54</v>
      </c>
      <c r="B80" s="81" t="s">
        <v>55</v>
      </c>
      <c r="C80" s="81"/>
      <c r="D80" s="81"/>
      <c r="E80" s="81"/>
      <c r="F80" s="81"/>
      <c r="G80" s="82"/>
    </row>
    <row r="81" spans="1:7" ht="24">
      <c r="A81" s="85"/>
      <c r="B81" s="8" t="s">
        <v>48</v>
      </c>
      <c r="C81" s="9" t="s">
        <v>49</v>
      </c>
      <c r="D81" s="8" t="s">
        <v>50</v>
      </c>
      <c r="E81" s="8" t="s">
        <v>51</v>
      </c>
      <c r="F81" s="8" t="s">
        <v>52</v>
      </c>
      <c r="G81" s="10" t="s">
        <v>53</v>
      </c>
    </row>
    <row r="82" spans="1:7" ht="12.75">
      <c r="A82" s="85"/>
      <c r="B82" s="11">
        <v>1</v>
      </c>
      <c r="C82" s="11">
        <v>2</v>
      </c>
      <c r="D82" s="12" t="s">
        <v>0</v>
      </c>
      <c r="E82" s="11">
        <v>4</v>
      </c>
      <c r="F82" s="11">
        <v>5</v>
      </c>
      <c r="G82" s="13" t="s">
        <v>1</v>
      </c>
    </row>
    <row r="83" spans="1:7" ht="19.5" customHeight="1">
      <c r="A83" s="14" t="s">
        <v>32</v>
      </c>
      <c r="B83" s="38">
        <f aca="true" t="shared" si="12" ref="B83:G83">SUM(B84:B92)</f>
        <v>29039000</v>
      </c>
      <c r="C83" s="38">
        <f t="shared" si="12"/>
        <v>-4839169.99</v>
      </c>
      <c r="D83" s="36">
        <f>SUM(D84:D92)</f>
        <v>24199830.009999998</v>
      </c>
      <c r="E83" s="37">
        <f t="shared" si="12"/>
        <v>14021407.41</v>
      </c>
      <c r="F83" s="38">
        <f t="shared" si="12"/>
        <v>13367162.610000001</v>
      </c>
      <c r="G83" s="39">
        <f t="shared" si="12"/>
        <v>10178422.6</v>
      </c>
    </row>
    <row r="84" spans="1:7" ht="12.75">
      <c r="A84" s="15" t="s">
        <v>33</v>
      </c>
      <c r="B84" s="56">
        <v>2444000</v>
      </c>
      <c r="C84" s="57">
        <v>144000</v>
      </c>
      <c r="D84" s="31">
        <f>+B84+C84</f>
        <v>2588000</v>
      </c>
      <c r="E84" s="57">
        <v>679589.69</v>
      </c>
      <c r="F84" s="67">
        <v>67626.89</v>
      </c>
      <c r="G84" s="51">
        <f>+D84-E84</f>
        <v>1908410.31</v>
      </c>
    </row>
    <row r="85" spans="1:7" ht="12.75">
      <c r="A85" s="15" t="s">
        <v>34</v>
      </c>
      <c r="B85" s="56">
        <v>126000</v>
      </c>
      <c r="C85" s="57">
        <v>0</v>
      </c>
      <c r="D85" s="31">
        <f aca="true" t="shared" si="13" ref="D85:D92">+B85+C85</f>
        <v>126000</v>
      </c>
      <c r="E85" s="57">
        <v>14742</v>
      </c>
      <c r="F85" s="67">
        <v>0</v>
      </c>
      <c r="G85" s="51">
        <f aca="true" t="shared" si="14" ref="G85:G92">+D85-E85</f>
        <v>111258</v>
      </c>
    </row>
    <row r="86" spans="1:7" ht="12.75">
      <c r="A86" s="16" t="s">
        <v>62</v>
      </c>
      <c r="B86" s="56">
        <v>285000</v>
      </c>
      <c r="C86" s="57">
        <v>0</v>
      </c>
      <c r="D86" s="31">
        <f t="shared" si="13"/>
        <v>285000</v>
      </c>
      <c r="E86" s="57">
        <v>0</v>
      </c>
      <c r="F86" s="67">
        <v>0</v>
      </c>
      <c r="G86" s="51">
        <f t="shared" si="14"/>
        <v>285000</v>
      </c>
    </row>
    <row r="87" spans="1:7" ht="12.75">
      <c r="A87" s="15" t="s">
        <v>35</v>
      </c>
      <c r="B87" s="56">
        <v>17763000</v>
      </c>
      <c r="C87" s="57">
        <v>-3565000</v>
      </c>
      <c r="D87" s="31">
        <f t="shared" si="13"/>
        <v>14198000</v>
      </c>
      <c r="E87" s="57">
        <v>12371536.88</v>
      </c>
      <c r="F87" s="67">
        <v>12371536.88</v>
      </c>
      <c r="G87" s="51">
        <f t="shared" si="14"/>
        <v>1826463.1199999992</v>
      </c>
    </row>
    <row r="88" spans="1:7" ht="12.75">
      <c r="A88" s="15" t="s">
        <v>63</v>
      </c>
      <c r="B88" s="56">
        <v>0</v>
      </c>
      <c r="C88" s="57">
        <v>0</v>
      </c>
      <c r="D88" s="31">
        <f t="shared" si="13"/>
        <v>0</v>
      </c>
      <c r="E88" s="57">
        <v>0</v>
      </c>
      <c r="F88" s="67">
        <v>0</v>
      </c>
      <c r="G88" s="51">
        <f t="shared" si="14"/>
        <v>0</v>
      </c>
    </row>
    <row r="89" spans="1:7" ht="12.75">
      <c r="A89" s="15" t="s">
        <v>36</v>
      </c>
      <c r="B89" s="56">
        <v>1921000</v>
      </c>
      <c r="C89" s="57">
        <v>-60000</v>
      </c>
      <c r="D89" s="31">
        <f t="shared" si="13"/>
        <v>1861000</v>
      </c>
      <c r="E89" s="57">
        <v>27540</v>
      </c>
      <c r="F89" s="67">
        <v>0</v>
      </c>
      <c r="G89" s="51">
        <f t="shared" si="14"/>
        <v>1833460</v>
      </c>
    </row>
    <row r="90" spans="1:7" ht="12.75">
      <c r="A90" s="77" t="s">
        <v>68</v>
      </c>
      <c r="B90" s="56">
        <v>0</v>
      </c>
      <c r="C90" s="57">
        <v>0</v>
      </c>
      <c r="D90" s="31">
        <f>+B90+C90</f>
        <v>0</v>
      </c>
      <c r="E90" s="57">
        <v>0</v>
      </c>
      <c r="F90" s="67">
        <v>0</v>
      </c>
      <c r="G90" s="51">
        <f>+D90-E90</f>
        <v>0</v>
      </c>
    </row>
    <row r="91" spans="1:7" ht="12.75">
      <c r="A91" s="15" t="s">
        <v>66</v>
      </c>
      <c r="B91" s="56">
        <v>0</v>
      </c>
      <c r="C91" s="57">
        <v>0</v>
      </c>
      <c r="D91" s="31">
        <f>+B91+C91</f>
        <v>0</v>
      </c>
      <c r="E91" s="57">
        <v>0</v>
      </c>
      <c r="F91" s="67">
        <v>0</v>
      </c>
      <c r="G91" s="51">
        <f>+D91-E91</f>
        <v>0</v>
      </c>
    </row>
    <row r="92" spans="1:7" ht="12.75">
      <c r="A92" s="15" t="s">
        <v>37</v>
      </c>
      <c r="B92" s="56">
        <v>6500000</v>
      </c>
      <c r="C92" s="57">
        <v>-1358169.99</v>
      </c>
      <c r="D92" s="76">
        <f t="shared" si="13"/>
        <v>5141830.01</v>
      </c>
      <c r="E92" s="57">
        <v>927998.84</v>
      </c>
      <c r="F92" s="67">
        <v>927998.84</v>
      </c>
      <c r="G92" s="51">
        <f t="shared" si="14"/>
        <v>4213831.17</v>
      </c>
    </row>
    <row r="93" spans="1:7" ht="12.75" customHeight="1">
      <c r="A93" s="17"/>
      <c r="B93" s="30"/>
      <c r="C93" s="30"/>
      <c r="D93" s="30"/>
      <c r="E93" s="30"/>
      <c r="F93" s="34"/>
      <c r="G93" s="32"/>
    </row>
    <row r="94" spans="1:7" ht="18.75" customHeight="1">
      <c r="A94" s="14" t="s">
        <v>38</v>
      </c>
      <c r="B94" s="36">
        <f aca="true" t="shared" si="15" ref="B94:G94">SUM(B95:B96)</f>
        <v>233019109.14000002</v>
      </c>
      <c r="C94" s="36">
        <f t="shared" si="15"/>
        <v>937108.1200000001</v>
      </c>
      <c r="D94" s="36">
        <f t="shared" si="15"/>
        <v>233956217.26000002</v>
      </c>
      <c r="E94" s="36">
        <f t="shared" si="15"/>
        <v>151365561.37</v>
      </c>
      <c r="F94" s="36">
        <f t="shared" si="15"/>
        <v>49632530</v>
      </c>
      <c r="G94" s="40">
        <f t="shared" si="15"/>
        <v>82590655.89</v>
      </c>
    </row>
    <row r="95" spans="1:7" ht="12.75">
      <c r="A95" s="15" t="s">
        <v>39</v>
      </c>
      <c r="B95" s="56">
        <v>207523349.58</v>
      </c>
      <c r="C95" s="56">
        <v>3591405</v>
      </c>
      <c r="D95" s="31">
        <f>+B95+C95</f>
        <v>211114754.58</v>
      </c>
      <c r="E95" s="56">
        <v>144871851.18</v>
      </c>
      <c r="F95" s="56">
        <v>47630925.79</v>
      </c>
      <c r="G95" s="45">
        <f>+D95-E95</f>
        <v>66242903.400000006</v>
      </c>
    </row>
    <row r="96" spans="1:7" ht="12.75">
      <c r="A96" s="16" t="s">
        <v>61</v>
      </c>
      <c r="B96" s="56">
        <v>25495759.56</v>
      </c>
      <c r="C96" s="90">
        <v>-2654296.88</v>
      </c>
      <c r="D96" s="31">
        <f>+B96+C96</f>
        <v>22841462.68</v>
      </c>
      <c r="E96" s="56">
        <v>6493710.19</v>
      </c>
      <c r="F96" s="56">
        <v>2001604.21</v>
      </c>
      <c r="G96" s="45">
        <f>+D96-E96</f>
        <v>16347752.489999998</v>
      </c>
    </row>
    <row r="97" spans="1:7" ht="12.75" customHeight="1">
      <c r="A97" s="17"/>
      <c r="B97" s="30"/>
      <c r="C97" s="30"/>
      <c r="D97" s="30"/>
      <c r="E97" s="30"/>
      <c r="F97" s="30"/>
      <c r="G97" s="32"/>
    </row>
    <row r="98" spans="1:7" ht="30.75" customHeight="1">
      <c r="A98" s="18" t="s">
        <v>40</v>
      </c>
      <c r="B98" s="36">
        <f aca="true" t="shared" si="16" ref="B98:G98">+B99</f>
        <v>0</v>
      </c>
      <c r="C98" s="43">
        <f t="shared" si="16"/>
        <v>0</v>
      </c>
      <c r="D98" s="36">
        <f t="shared" si="16"/>
        <v>0</v>
      </c>
      <c r="E98" s="36">
        <f t="shared" si="16"/>
        <v>0</v>
      </c>
      <c r="F98" s="36">
        <f t="shared" si="16"/>
        <v>0</v>
      </c>
      <c r="G98" s="40">
        <f t="shared" si="16"/>
        <v>0</v>
      </c>
    </row>
    <row r="99" spans="1:7" ht="27.75" customHeight="1">
      <c r="A99" s="19" t="s">
        <v>41</v>
      </c>
      <c r="B99" s="30">
        <v>0</v>
      </c>
      <c r="C99" s="44">
        <v>0</v>
      </c>
      <c r="D99" s="30">
        <v>0</v>
      </c>
      <c r="E99" s="30">
        <v>0</v>
      </c>
      <c r="F99" s="30">
        <v>0</v>
      </c>
      <c r="G99" s="32">
        <v>0</v>
      </c>
    </row>
    <row r="100" spans="1:7" ht="12.75" customHeight="1">
      <c r="A100" s="17"/>
      <c r="B100" s="30"/>
      <c r="C100" s="33"/>
      <c r="D100" s="30"/>
      <c r="E100" s="30"/>
      <c r="F100" s="30"/>
      <c r="G100" s="32"/>
    </row>
    <row r="101" spans="1:7" ht="18.75" customHeight="1">
      <c r="A101" s="14" t="s">
        <v>42</v>
      </c>
      <c r="B101" s="36">
        <f aca="true" t="shared" si="17" ref="B101:G101">+B102</f>
        <v>44495440</v>
      </c>
      <c r="C101" s="43">
        <f t="shared" si="17"/>
        <v>-5844216</v>
      </c>
      <c r="D101" s="36">
        <f t="shared" si="17"/>
        <v>38651224</v>
      </c>
      <c r="E101" s="36">
        <f t="shared" si="17"/>
        <v>0</v>
      </c>
      <c r="F101" s="36">
        <f t="shared" si="17"/>
        <v>0</v>
      </c>
      <c r="G101" s="40">
        <f t="shared" si="17"/>
        <v>38651224</v>
      </c>
    </row>
    <row r="102" spans="1:7" ht="12.75">
      <c r="A102" s="15" t="s">
        <v>43</v>
      </c>
      <c r="B102" s="56">
        <v>44495440</v>
      </c>
      <c r="C102" s="68">
        <v>-5844216</v>
      </c>
      <c r="D102" s="31">
        <f>+B102+C102</f>
        <v>38651224</v>
      </c>
      <c r="E102" s="31">
        <v>0</v>
      </c>
      <c r="F102" s="31">
        <v>0</v>
      </c>
      <c r="G102" s="45">
        <f>+D102-E102</f>
        <v>38651224</v>
      </c>
    </row>
    <row r="103" spans="1:7" ht="12.75" customHeight="1">
      <c r="A103" s="17"/>
      <c r="B103" s="30"/>
      <c r="C103" s="30"/>
      <c r="D103" s="30"/>
      <c r="E103" s="30"/>
      <c r="F103" s="30"/>
      <c r="G103" s="32"/>
    </row>
    <row r="104" spans="1:7" ht="19.5" customHeight="1">
      <c r="A104" s="14" t="s">
        <v>44</v>
      </c>
      <c r="B104" s="36">
        <f>+B105+B106</f>
        <v>28410646.520000003</v>
      </c>
      <c r="C104" s="36">
        <f>SUM(C105:C106)</f>
        <v>0</v>
      </c>
      <c r="D104" s="36">
        <f>+D105+D106</f>
        <v>28410646.520000003</v>
      </c>
      <c r="E104" s="37">
        <f>+E105+E106</f>
        <v>7089664.24</v>
      </c>
      <c r="F104" s="36">
        <f>+F105+F106</f>
        <v>7089664.24</v>
      </c>
      <c r="G104" s="40">
        <f>+G105+G106</f>
        <v>21320982.28</v>
      </c>
    </row>
    <row r="105" spans="1:7" ht="12.75">
      <c r="A105" s="15" t="s">
        <v>45</v>
      </c>
      <c r="B105" s="56">
        <v>17174560.85</v>
      </c>
      <c r="C105" s="56">
        <v>0</v>
      </c>
      <c r="D105" s="31">
        <f>+B105+C105</f>
        <v>17174560.85</v>
      </c>
      <c r="E105" s="56">
        <v>4167702.05</v>
      </c>
      <c r="F105" s="56">
        <v>4167702.05</v>
      </c>
      <c r="G105" s="45">
        <f>+D105-E105</f>
        <v>13006858.8</v>
      </c>
    </row>
    <row r="106" spans="1:7" ht="12.75">
      <c r="A106" s="15" t="s">
        <v>46</v>
      </c>
      <c r="B106" s="56">
        <v>11236085.67</v>
      </c>
      <c r="C106" s="56">
        <v>0</v>
      </c>
      <c r="D106" s="31">
        <f>+B106+C106</f>
        <v>11236085.67</v>
      </c>
      <c r="E106" s="56">
        <v>2921962.19</v>
      </c>
      <c r="F106" s="56">
        <v>2921962.19</v>
      </c>
      <c r="G106" s="45">
        <f>+D106-E106</f>
        <v>8314123.48</v>
      </c>
    </row>
    <row r="107" spans="1:7" ht="12.75" customHeight="1">
      <c r="A107" s="83"/>
      <c r="B107" s="30"/>
      <c r="C107" s="30"/>
      <c r="D107" s="30"/>
      <c r="E107" s="34"/>
      <c r="F107" s="30"/>
      <c r="G107" s="32"/>
    </row>
    <row r="108" spans="1:7" ht="12.75" customHeight="1">
      <c r="A108" s="83"/>
      <c r="B108" s="35"/>
      <c r="C108" s="35"/>
      <c r="D108" s="30"/>
      <c r="E108" s="34"/>
      <c r="F108" s="35"/>
      <c r="G108" s="32"/>
    </row>
    <row r="109" spans="1:7" ht="21.75" customHeight="1" thickBot="1">
      <c r="A109" s="20" t="s">
        <v>47</v>
      </c>
      <c r="B109" s="41">
        <f aca="true" t="shared" si="18" ref="B109:G109">+B104+B101+B98+B94+B83+B49+B38+B28+B20</f>
        <v>1100000000</v>
      </c>
      <c r="C109" s="41">
        <f t="shared" si="18"/>
        <v>777380.8299999982</v>
      </c>
      <c r="D109" s="41">
        <f>+D104+D101+D98+D94+D83+D49+D38+D28+D20</f>
        <v>1100777380.83</v>
      </c>
      <c r="E109" s="41">
        <f t="shared" si="18"/>
        <v>356654352.82</v>
      </c>
      <c r="F109" s="41">
        <f t="shared" si="18"/>
        <v>247296618.15000004</v>
      </c>
      <c r="G109" s="42">
        <f t="shared" si="18"/>
        <v>744123028.01</v>
      </c>
    </row>
    <row r="110" ht="12.75" customHeight="1">
      <c r="C110" s="3"/>
    </row>
    <row r="111" ht="12.75" customHeight="1">
      <c r="C111" s="3"/>
    </row>
    <row r="112" spans="3:5" ht="12.75" customHeight="1">
      <c r="C112" s="3"/>
      <c r="E112" s="5"/>
    </row>
    <row r="118" spans="1:7" ht="12.75" customHeight="1">
      <c r="A118" s="73"/>
      <c r="B118" s="73"/>
      <c r="C118" s="73"/>
      <c r="D118" s="73"/>
      <c r="E118" s="73"/>
      <c r="F118" s="73"/>
      <c r="G118" s="73"/>
    </row>
    <row r="119" spans="1:7" ht="12.75" customHeight="1">
      <c r="A119" s="73"/>
      <c r="B119" s="73"/>
      <c r="C119" s="78"/>
      <c r="D119" s="78"/>
      <c r="E119" s="78"/>
      <c r="F119" s="78"/>
      <c r="G119" s="78"/>
    </row>
    <row r="120" spans="1:7" ht="12.75" customHeight="1">
      <c r="A120" s="73"/>
      <c r="B120" s="73"/>
      <c r="C120" s="79"/>
      <c r="D120" s="79"/>
      <c r="E120" s="79"/>
      <c r="F120" s="79"/>
      <c r="G120" s="79"/>
    </row>
    <row r="121" spans="1:7" ht="15" customHeight="1">
      <c r="A121" s="73"/>
      <c r="B121" s="73"/>
      <c r="C121" s="80"/>
      <c r="D121" s="80"/>
      <c r="E121" s="80"/>
      <c r="F121" s="80"/>
      <c r="G121" s="80"/>
    </row>
    <row r="122" spans="1:7" ht="12.75" customHeight="1">
      <c r="A122" s="73"/>
      <c r="B122" s="73"/>
      <c r="C122" s="73"/>
      <c r="D122" s="73"/>
      <c r="E122" s="73"/>
      <c r="F122" s="73"/>
      <c r="G122" s="73"/>
    </row>
    <row r="123" spans="1:7" ht="12.75" customHeight="1">
      <c r="A123" s="73"/>
      <c r="B123" s="73"/>
      <c r="C123" s="73"/>
      <c r="D123" s="73"/>
      <c r="E123" s="73"/>
      <c r="F123" s="73"/>
      <c r="G123" s="73"/>
    </row>
    <row r="127" ht="15" customHeight="1">
      <c r="G127" s="2" t="s">
        <v>58</v>
      </c>
    </row>
  </sheetData>
  <sheetProtection/>
  <mergeCells count="19">
    <mergeCell ref="A17:A19"/>
    <mergeCell ref="B17:G17"/>
    <mergeCell ref="A12:G12"/>
    <mergeCell ref="A13:G13"/>
    <mergeCell ref="A14:G14"/>
    <mergeCell ref="A15:G15"/>
    <mergeCell ref="B80:G80"/>
    <mergeCell ref="A107:A108"/>
    <mergeCell ref="A80:A82"/>
    <mergeCell ref="A75:G75"/>
    <mergeCell ref="A76:G76"/>
    <mergeCell ref="A77:G77"/>
    <mergeCell ref="A78:G78"/>
    <mergeCell ref="C119:D119"/>
    <mergeCell ref="E119:G119"/>
    <mergeCell ref="C120:D120"/>
    <mergeCell ref="E120:G120"/>
    <mergeCell ref="C121:D121"/>
    <mergeCell ref="E121:G121"/>
  </mergeCells>
  <printOptions/>
  <pageMargins left="0.3937007874015748" right="0" top="0" bottom="0" header="0" footer="0"/>
  <pageSetup fitToHeight="0" fitToWidth="0" horizontalDpi="600" verticalDpi="600" orientation="portrait" scale="77" r:id="rId2"/>
  <rowBreaks count="1" manualBreakCount="1">
    <brk id="63" max="6" man="1"/>
  </rowBreaks>
  <ignoredErrors>
    <ignoredError sqref="C10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2024-04-19T21:06:38Z</cp:lastPrinted>
  <dcterms:created xsi:type="dcterms:W3CDTF">2020-04-25T18:51:39Z</dcterms:created>
  <dcterms:modified xsi:type="dcterms:W3CDTF">2024-04-19T21:06:45Z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