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<sst xmlns="http://schemas.openxmlformats.org/spreadsheetml/2006/main" count="93" uniqueCount="79">
  <si>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</si>
  <si>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</si>
  <si>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</si>
  <si>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</si>
  <si>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</si>
  <si>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</si>
  <si>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</si>
  <si>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</si>
  <si>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</si>
  <si>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</si>
  <si>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</si>
  <si>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</si>
  <si>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</si>
  <si>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</si>
  <si>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</si>
  <si>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</si>
  <si>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</si>
  <si>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</si>
  <si>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</si>
  <si>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</si>
  <si>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</si>
  <si>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</si>
  <si>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</si>
  <si>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</si>
  <si>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</si>
  <si>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</si>
  <si>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</si>
  <si>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</si>
  <si>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</si>
  <si>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</si>
  <si>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</si>
  <si>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</si>
  <si>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</si>
  <si>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</si>
  <si>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</si>
  <si>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</si>
  <si>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</si>
  <si>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</si>
  <si>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</si>
  <si>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</si>
  <si>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</si>
  <si>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</si>
  <si>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</si>
  <si>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</si>
  <si>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</si>
  <si>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</si>
  <si>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</si>
  <si>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</si>
  <si>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</si>
  <si>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</si>
  <si>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</si>
  <si>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</si>
  <si>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</si>
  <si>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</si>
  <si>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</si>
  <si>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</si>
  <si>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Calle José Haroz Aguilar No. 2000, Fraccionamiento Villa Turística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</si>
  <si>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</si>
  <si>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</si>
  <si>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</si>
  <si>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</si>
  <si>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</si>
  <si>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</si>
  <si>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</si>
  <si>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Estado Analítico del Ejercicio del Presupuesto de Egresos, Clasificación Por Objeto del Gasto (Capítulo y Concepto)</t>
  </si>
  <si>
    <t>Ayuntamiento Municipal de Playas de Rosarito, B.C.</t>
  </si>
  <si>
    <t>Activos Biológicos</t>
  </si>
  <si>
    <t>Transferencias Al Resto Del Sector Público</t>
  </si>
  <si>
    <t>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</si>
  <si>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</si>
  <si>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</si>
  <si>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</si>
  <si>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</si>
  <si>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</si>
  <si>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_______________________________________________</t>
  </si>
  <si>
    <t>_____________________________________</t>
  </si>
  <si>
    <t>C. HILDA ARACELI BROWN FIGUEREDO</t>
  </si>
  <si>
    <t>Del 01 de Enero al 30 de Junio del 2023</t>
  </si>
  <si>
    <t>Bienes Inmuebles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</si>
</sst>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  <numFmt numFmtId="172" formatCode="[$-1080A]&quot;$&quot;#,##0.00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indent="1"/>
    </xf>
    <xf numFmtId="0" fontId="4" fillId="0" borderId="14" xfId="0" applyFont="1" applyBorder="1" applyAlignment="1">
      <alignment horizontal="left" vertical="top" indent="1"/>
    </xf>
    <xf numFmtId="0" fontId="4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center" indent="11"/>
    </xf>
    <xf numFmtId="0" fontId="3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indent="1"/>
    </xf>
    <xf numFmtId="0" fontId="4" fillId="0" borderId="14" xfId="0" applyFont="1" applyBorder="1" applyAlignment="1">
      <alignment horizontal="right" vertical="center" wrapText="1"/>
    </xf>
    <xf numFmtId="0" fontId="0" fillId="0" borderId="10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0" fontId="4" fillId="0" borderId="14" xfId="0" applyFont="1" applyBorder="1" applyAlignment="1">
      <alignment horizontal="left" vertical="center" wrapText="1" indent="1"/>
    </xf>
    <xf numFmtId="166" fontId="4" fillId="0" borderId="17" xfId="0" applyNumberFormat="1" applyFont="1" applyBorder="1" applyAlignment="1">
      <alignment horizontal="right" vertical="center"/>
    </xf>
    <xf numFmtId="166" fontId="45" fillId="0" borderId="17" xfId="0" applyNumberFormat="1" applyFont="1" applyBorder="1" applyAlignment="1">
      <alignment horizontal="right" vertical="center" wrapText="1" readingOrder="1"/>
    </xf>
    <xf numFmtId="166" fontId="4" fillId="0" borderId="18" xfId="0" applyNumberFormat="1" applyFont="1" applyBorder="1" applyAlignment="1">
      <alignment horizontal="right" vertical="center"/>
    </xf>
    <xf numFmtId="166" fontId="46" fillId="0" borderId="17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166" fontId="47" fillId="0" borderId="17" xfId="48" applyNumberFormat="1" applyFont="1" applyBorder="1" applyAlignment="1">
      <alignment horizontal="right" vertical="center"/>
    </xf>
    <xf numFmtId="166" fontId="4" fillId="0" borderId="17" xfId="48" applyNumberFormat="1" applyFont="1" applyBorder="1" applyAlignment="1">
      <alignment horizontal="right" vertical="center"/>
    </xf>
    <xf numFmtId="166" fontId="45" fillId="0" borderId="25" xfId="0" applyNumberFormat="1" applyFont="1" applyBorder="1" applyAlignment="1">
      <alignment horizontal="right" vertical="center" wrapText="1" readingOrder="1"/>
    </xf>
    <xf numFmtId="166" fontId="45" fillId="0" borderId="26" xfId="0" applyNumberFormat="1" applyFont="1" applyBorder="1" applyAlignment="1">
      <alignment horizontal="right" vertical="center" wrapText="1" readingOrder="1"/>
    </xf>
    <xf numFmtId="166" fontId="3" fillId="0" borderId="27" xfId="0" applyNumberFormat="1" applyFont="1" applyBorder="1" applyAlignment="1">
      <alignment horizontal="right" vertical="center"/>
    </xf>
    <xf numFmtId="166" fontId="7" fillId="0" borderId="19" xfId="0" applyNumberFormat="1" applyFont="1" applyBorder="1" applyAlignment="1">
      <alignment horizontal="right" vertical="center"/>
    </xf>
    <xf numFmtId="166" fontId="45" fillId="0" borderId="19" xfId="0" applyNumberFormat="1" applyFont="1" applyBorder="1" applyAlignment="1">
      <alignment horizontal="right" vertical="center" wrapText="1" readingOrder="1"/>
    </xf>
    <xf numFmtId="166" fontId="45" fillId="0" borderId="28" xfId="0" applyNumberFormat="1" applyFont="1" applyBorder="1" applyAlignment="1">
      <alignment horizontal="right" vertical="center" wrapText="1" readingOrder="1"/>
    </xf>
    <xf numFmtId="166" fontId="45" fillId="0" borderId="18" xfId="0" applyNumberFormat="1" applyFont="1" applyBorder="1" applyAlignment="1">
      <alignment horizontal="right" vertical="center" wrapText="1" readingOrder="1"/>
    </xf>
    <xf numFmtId="166" fontId="45" fillId="0" borderId="29" xfId="0" applyNumberFormat="1" applyFont="1" applyBorder="1" applyAlignment="1">
      <alignment horizontal="right" vertical="center" wrapText="1" readingOrder="1"/>
    </xf>
    <xf numFmtId="8" fontId="4" fillId="0" borderId="19" xfId="0" applyNumberFormat="1" applyFont="1" applyBorder="1" applyAlignment="1">
      <alignment vertical="top"/>
    </xf>
    <xf numFmtId="8" fontId="4" fillId="0" borderId="17" xfId="0" applyNumberFormat="1" applyFont="1" applyBorder="1" applyAlignment="1">
      <alignment vertical="top"/>
    </xf>
    <xf numFmtId="8" fontId="4" fillId="0" borderId="0" xfId="0" applyNumberFormat="1" applyFont="1" applyAlignment="1">
      <alignment vertical="top"/>
    </xf>
    <xf numFmtId="8" fontId="45" fillId="0" borderId="17" xfId="0" applyNumberFormat="1" applyFont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7" fillId="0" borderId="17" xfId="48" applyNumberFormat="1" applyFont="1" applyBorder="1" applyAlignment="1">
      <alignment vertical="top"/>
    </xf>
    <xf numFmtId="166" fontId="0" fillId="0" borderId="0" xfId="48" applyNumberFormat="1" applyFont="1" applyAlignment="1">
      <alignment vertical="top"/>
    </xf>
    <xf numFmtId="8" fontId="4" fillId="0" borderId="19" xfId="0" applyNumberFormat="1" applyFont="1" applyBorder="1" applyAlignment="1">
      <alignment vertical="top"/>
    </xf>
    <xf numFmtId="166" fontId="45" fillId="0" borderId="17" xfId="0" applyNumberFormat="1" applyFont="1" applyBorder="1" applyAlignment="1">
      <alignment horizontal="right" vertical="top" wrapText="1" readingOrder="1"/>
    </xf>
    <xf numFmtId="8" fontId="4" fillId="0" borderId="17" xfId="0" applyNumberFormat="1" applyFont="1" applyBorder="1" applyAlignment="1">
      <alignment vertical="top"/>
    </xf>
    <xf numFmtId="166" fontId="45" fillId="0" borderId="18" xfId="0" applyNumberFormat="1" applyFont="1" applyBorder="1" applyAlignment="1">
      <alignment horizontal="right" vertical="top" wrapText="1" readingOrder="1"/>
    </xf>
    <xf numFmtId="166" fontId="4" fillId="0" borderId="19" xfId="0" applyNumberFormat="1" applyFont="1" applyBorder="1" applyAlignment="1">
      <alignment horizontal="right" vertical="top"/>
    </xf>
    <xf numFmtId="166" fontId="4" fillId="0" borderId="17" xfId="0" applyNumberFormat="1" applyFont="1" applyBorder="1" applyAlignment="1">
      <alignment horizontal="right" vertical="top"/>
    </xf>
    <xf numFmtId="166" fontId="4" fillId="0" borderId="18" xfId="0" applyNumberFormat="1" applyFont="1" applyBorder="1" applyAlignment="1">
      <alignment horizontal="right" vertical="top"/>
    </xf>
    <xf numFmtId="166" fontId="0" fillId="0" borderId="17" xfId="48" applyNumberFormat="1" applyFont="1" applyBorder="1" applyAlignment="1">
      <alignment vertical="top"/>
    </xf>
    <xf numFmtId="0" fontId="0" fillId="0" borderId="0" xfId="0" applyAlignment="1">
      <alignment horizontal="left" vertical="top" indent="1"/>
    </xf>
    <xf numFmtId="166" fontId="0" fillId="0" borderId="19" xfId="48" applyNumberFormat="1" applyFont="1" applyBorder="1" applyAlignment="1">
      <alignment vertical="top"/>
    </xf>
    <xf numFmtId="44" fontId="45" fillId="0" borderId="17" xfId="48" applyFont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3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 readingOrder="1"/>
    </xf>
    <xf numFmtId="8" fontId="4" fillId="0" borderId="0" xfId="0" applyNumberFormat="1" applyFont="1" applyBorder="1" applyAlignment="1">
      <alignment vertical="top"/>
    </xf>
    <xf numFmtId="166" fontId="0" fillId="0" borderId="0" xfId="48" applyNumberFormat="1" applyFont="1" applyBorder="1" applyAlignment="1">
      <alignment vertical="top"/>
    </xf>
    <xf numFmtId="8" fontId="4" fillId="0" borderId="0" xfId="0" applyNumberFormat="1" applyFont="1" applyBorder="1" applyAlignment="1">
      <alignment vertical="top"/>
    </xf>
    <xf numFmtId="166" fontId="4" fillId="0" borderId="17" xfId="48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57</xdr:row>
      <xdr:rowOff>9525</xdr:rowOff>
    </xdr:from>
    <xdr:to>
      <xdr:col>6</xdr:col>
      <xdr:colOff>542925</xdr:colOff>
      <xdr:row>63</xdr:row>
      <xdr:rowOff>66675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53850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127</xdr:row>
      <xdr:rowOff>47625</xdr:rowOff>
    </xdr:from>
    <xdr:to>
      <xdr:col>6</xdr:col>
      <xdr:colOff>638175</xdr:colOff>
      <xdr:row>133</xdr:row>
      <xdr:rowOff>104775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3173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409575</xdr:colOff>
      <xdr:row>10</xdr:row>
      <xdr:rowOff>76200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43300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381000</xdr:colOff>
      <xdr:row>73</xdr:row>
      <xdr:rowOff>85725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14725" y="130587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7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6.8515625" defaultRowHeight="12.75" customHeight="1"/>
  <cols>
    <col min="1" max="1" width="40.00390625" style="0" customWidth="1"/>
    <col min="2" max="3" width="15.00390625" style="0" customWidth="1"/>
    <col min="4" max="4" width="15.7109375" style="0" bestFit="1" customWidth="1"/>
    <col min="5" max="7" width="15.00390625" style="0" customWidth="1"/>
  </cols>
  <sheetData>
    <row r="12" spans="1:7" ht="15.75">
      <c r="A12" s="82" t="s">
        <v>65</v>
      </c>
      <c r="B12" s="82"/>
      <c r="C12" s="82"/>
      <c r="D12" s="82"/>
      <c r="E12" s="82"/>
      <c r="F12" s="82"/>
      <c r="G12" s="82"/>
    </row>
    <row r="13" spans="1:7" ht="15.75">
      <c r="A13" s="82" t="s">
        <v>56</v>
      </c>
      <c r="B13" s="82"/>
      <c r="C13" s="82"/>
      <c r="D13" s="82"/>
      <c r="E13" s="82"/>
      <c r="F13" s="82"/>
      <c r="G13" s="82"/>
    </row>
    <row r="14" spans="1:7" ht="15">
      <c r="A14" s="83" t="s">
        <v>64</v>
      </c>
      <c r="B14" s="83"/>
      <c r="C14" s="83"/>
      <c r="D14" s="83"/>
      <c r="E14" s="83"/>
      <c r="F14" s="83"/>
      <c r="G14" s="83"/>
    </row>
    <row r="15" spans="1:7" ht="14.25">
      <c r="A15" s="84" t="s">
        <v>77</v>
      </c>
      <c r="B15" s="84"/>
      <c r="C15" s="84"/>
      <c r="D15" s="84"/>
      <c r="E15" s="84"/>
      <c r="F15" s="84"/>
      <c r="G15" s="84"/>
    </row>
    <row r="16" spans="1:7" ht="13.5" thickBot="1">
      <c r="A16" s="27"/>
      <c r="B16" s="27"/>
      <c r="C16" s="27"/>
      <c r="D16" s="27"/>
      <c r="E16" s="27"/>
      <c r="F16" s="27"/>
      <c r="G16" s="27"/>
    </row>
    <row r="17" spans="1:7" ht="12.75" customHeight="1">
      <c r="A17" s="80" t="s">
        <v>54</v>
      </c>
      <c r="B17" s="77" t="s">
        <v>55</v>
      </c>
      <c r="C17" s="77"/>
      <c r="D17" s="77"/>
      <c r="E17" s="77"/>
      <c r="F17" s="77"/>
      <c r="G17" s="78"/>
    </row>
    <row r="18" spans="1:7" ht="25.5" customHeight="1">
      <c r="A18" s="81"/>
      <c r="B18" s="8" t="s">
        <v>48</v>
      </c>
      <c r="C18" s="9" t="s">
        <v>49</v>
      </c>
      <c r="D18" s="8" t="s">
        <v>50</v>
      </c>
      <c r="E18" s="8" t="s">
        <v>51</v>
      </c>
      <c r="F18" s="8" t="s">
        <v>52</v>
      </c>
      <c r="G18" s="10" t="s">
        <v>53</v>
      </c>
    </row>
    <row r="19" spans="1:7" ht="12.75">
      <c r="A19" s="81"/>
      <c r="B19" s="11">
        <v>1</v>
      </c>
      <c r="C19" s="11">
        <v>2</v>
      </c>
      <c r="D19" s="12" t="s">
        <v>0</v>
      </c>
      <c r="E19" s="11">
        <v>4</v>
      </c>
      <c r="F19" s="11">
        <v>5</v>
      </c>
      <c r="G19" s="13" t="s">
        <v>1</v>
      </c>
    </row>
    <row r="20" spans="1:7" ht="16.5" customHeight="1">
      <c r="A20" s="21" t="s">
        <v>2</v>
      </c>
      <c r="B20" s="47">
        <f aca="true" t="shared" si="0" ref="B20:G20">SUM(B21:B26)</f>
        <v>448500297.53000003</v>
      </c>
      <c r="C20" s="38">
        <f t="shared" si="0"/>
        <v>7638410.960000008</v>
      </c>
      <c r="D20" s="38">
        <f t="shared" si="0"/>
        <v>456138708.49000007</v>
      </c>
      <c r="E20" s="47">
        <f t="shared" si="0"/>
        <v>199356829.63</v>
      </c>
      <c r="F20" s="38">
        <f t="shared" si="0"/>
        <v>199357568.94</v>
      </c>
      <c r="G20" s="39">
        <f t="shared" si="0"/>
        <v>256781878.86</v>
      </c>
    </row>
    <row r="21" spans="1:7" ht="12.75">
      <c r="A21" s="16" t="s">
        <v>3</v>
      </c>
      <c r="B21" s="53">
        <v>150918805.12</v>
      </c>
      <c r="C21" s="54">
        <v>92655183.73</v>
      </c>
      <c r="D21" s="31">
        <f aca="true" t="shared" si="1" ref="D21:D26">+B21+C21</f>
        <v>243573988.85000002</v>
      </c>
      <c r="E21" s="55">
        <v>116173474.7</v>
      </c>
      <c r="F21" s="54">
        <v>116173474.7</v>
      </c>
      <c r="G21" s="51">
        <f aca="true" t="shared" si="2" ref="G21:G26">+D21-E21</f>
        <v>127400514.15000002</v>
      </c>
    </row>
    <row r="22" spans="1:7" ht="24.75" customHeight="1">
      <c r="A22" s="22" t="s">
        <v>4</v>
      </c>
      <c r="B22" s="53">
        <v>1393940.01</v>
      </c>
      <c r="C22" s="54">
        <v>0</v>
      </c>
      <c r="D22" s="31">
        <f t="shared" si="1"/>
        <v>1393940.01</v>
      </c>
      <c r="E22" s="55">
        <v>575583.59</v>
      </c>
      <c r="F22" s="54">
        <v>575583.59</v>
      </c>
      <c r="G22" s="51">
        <f t="shared" si="2"/>
        <v>818356.42</v>
      </c>
    </row>
    <row r="23" spans="1:7" ht="12.75">
      <c r="A23" s="16" t="s">
        <v>5</v>
      </c>
      <c r="B23" s="53">
        <v>80857503.22</v>
      </c>
      <c r="C23" s="54">
        <v>0</v>
      </c>
      <c r="D23" s="31">
        <f t="shared" si="1"/>
        <v>80857503.22</v>
      </c>
      <c r="E23" s="55">
        <v>17117355.49</v>
      </c>
      <c r="F23" s="54">
        <v>17118094.8</v>
      </c>
      <c r="G23" s="51">
        <f t="shared" si="2"/>
        <v>63740147.730000004</v>
      </c>
    </row>
    <row r="24" spans="1:7" ht="12.75">
      <c r="A24" s="16" t="s">
        <v>6</v>
      </c>
      <c r="B24" s="53">
        <v>54000000</v>
      </c>
      <c r="C24" s="54">
        <v>0</v>
      </c>
      <c r="D24" s="31">
        <f t="shared" si="1"/>
        <v>54000000</v>
      </c>
      <c r="E24" s="55">
        <v>30115406.67</v>
      </c>
      <c r="F24" s="54">
        <v>30115406.67</v>
      </c>
      <c r="G24" s="51">
        <f t="shared" si="2"/>
        <v>23884593.33</v>
      </c>
    </row>
    <row r="25" spans="1:7" ht="12.75">
      <c r="A25" s="16" t="s">
        <v>7</v>
      </c>
      <c r="B25" s="53">
        <v>161330049.18</v>
      </c>
      <c r="C25" s="60">
        <v>-85016772.77</v>
      </c>
      <c r="D25" s="31">
        <f>+B25+C25</f>
        <v>76313276.41000001</v>
      </c>
      <c r="E25" s="55">
        <v>35375009.18</v>
      </c>
      <c r="F25" s="54">
        <v>35375009.18</v>
      </c>
      <c r="G25" s="51">
        <f t="shared" si="2"/>
        <v>40938267.23000001</v>
      </c>
    </row>
    <row r="26" spans="1:7" ht="12.75">
      <c r="A26" s="16" t="s">
        <v>8</v>
      </c>
      <c r="B26" s="48">
        <v>0</v>
      </c>
      <c r="C26" s="31">
        <v>0</v>
      </c>
      <c r="D26" s="31">
        <f t="shared" si="1"/>
        <v>0</v>
      </c>
      <c r="E26" s="49">
        <v>0</v>
      </c>
      <c r="F26" s="31">
        <f>+C26+E26</f>
        <v>0</v>
      </c>
      <c r="G26" s="51">
        <f t="shared" si="2"/>
        <v>0</v>
      </c>
    </row>
    <row r="27" spans="1:7" ht="12.75" customHeight="1">
      <c r="A27" s="23"/>
      <c r="B27" s="49"/>
      <c r="C27" s="31"/>
      <c r="D27" s="31"/>
      <c r="E27" s="49"/>
      <c r="F27" s="31"/>
      <c r="G27" s="51"/>
    </row>
    <row r="28" spans="1:7" ht="17.25" customHeight="1">
      <c r="A28" s="21" t="s">
        <v>9</v>
      </c>
      <c r="B28" s="37">
        <f aca="true" t="shared" si="3" ref="B28:G28">SUM(B29:B36)</f>
        <v>76613500</v>
      </c>
      <c r="C28" s="36">
        <f>SUM(C29:C36)</f>
        <v>328440</v>
      </c>
      <c r="D28" s="36">
        <f t="shared" si="3"/>
        <v>76941940</v>
      </c>
      <c r="E28" s="37">
        <f t="shared" si="3"/>
        <v>18329724.460000005</v>
      </c>
      <c r="F28" s="36">
        <f t="shared" si="3"/>
        <v>16168787.74</v>
      </c>
      <c r="G28" s="40">
        <f t="shared" si="3"/>
        <v>58612215.53999999</v>
      </c>
    </row>
    <row r="29" spans="1:7" ht="26.25" customHeight="1">
      <c r="A29" s="22" t="s">
        <v>10</v>
      </c>
      <c r="B29" s="62">
        <v>4077300</v>
      </c>
      <c r="C29" s="88">
        <v>336440</v>
      </c>
      <c r="D29" s="63">
        <f>+B29+C29</f>
        <v>4413740</v>
      </c>
      <c r="E29" s="85">
        <v>1682382.14</v>
      </c>
      <c r="F29" s="64">
        <v>1303805.61</v>
      </c>
      <c r="G29" s="65">
        <f aca="true" t="shared" si="4" ref="G29:G36">+D29-E29</f>
        <v>2731357.8600000003</v>
      </c>
    </row>
    <row r="30" spans="1:7" ht="12.75">
      <c r="A30" s="16" t="s">
        <v>11</v>
      </c>
      <c r="B30" s="62">
        <v>1174700</v>
      </c>
      <c r="C30" s="88">
        <v>-5000</v>
      </c>
      <c r="D30" s="63">
        <f aca="true" t="shared" si="5" ref="D30:D36">+B30+C30</f>
        <v>1169700</v>
      </c>
      <c r="E30" s="85">
        <v>255733.84</v>
      </c>
      <c r="F30" s="64">
        <v>243995.24</v>
      </c>
      <c r="G30" s="65">
        <f t="shared" si="4"/>
        <v>913966.16</v>
      </c>
    </row>
    <row r="31" spans="1:7" ht="25.5" customHeight="1">
      <c r="A31" s="22" t="s">
        <v>12</v>
      </c>
      <c r="B31" s="62">
        <v>23455000</v>
      </c>
      <c r="C31" s="88">
        <v>0</v>
      </c>
      <c r="D31" s="63">
        <f t="shared" si="5"/>
        <v>23455000</v>
      </c>
      <c r="E31" s="85">
        <v>3029876.39</v>
      </c>
      <c r="F31" s="64">
        <v>2358706.72</v>
      </c>
      <c r="G31" s="65">
        <f t="shared" si="4"/>
        <v>20425123.61</v>
      </c>
    </row>
    <row r="32" spans="1:7" ht="24" customHeight="1">
      <c r="A32" s="22" t="s">
        <v>13</v>
      </c>
      <c r="B32" s="62">
        <v>1005000</v>
      </c>
      <c r="C32" s="88">
        <v>-17000</v>
      </c>
      <c r="D32" s="63">
        <f t="shared" si="5"/>
        <v>988000</v>
      </c>
      <c r="E32" s="85">
        <v>150209.74</v>
      </c>
      <c r="F32" s="64">
        <v>113769.44</v>
      </c>
      <c r="G32" s="65">
        <f t="shared" si="4"/>
        <v>837790.26</v>
      </c>
    </row>
    <row r="33" spans="1:7" ht="12.75">
      <c r="A33" s="16" t="s">
        <v>14</v>
      </c>
      <c r="B33" s="62">
        <v>24904500</v>
      </c>
      <c r="C33" s="88">
        <v>18000</v>
      </c>
      <c r="D33" s="63">
        <f t="shared" si="5"/>
        <v>24922500</v>
      </c>
      <c r="E33" s="85">
        <v>10604906.13</v>
      </c>
      <c r="F33" s="64">
        <v>9814200.89</v>
      </c>
      <c r="G33" s="65">
        <f t="shared" si="4"/>
        <v>14317593.87</v>
      </c>
    </row>
    <row r="34" spans="1:7" ht="24.75" customHeight="1">
      <c r="A34" s="22" t="s">
        <v>15</v>
      </c>
      <c r="B34" s="62">
        <v>14230000</v>
      </c>
      <c r="C34" s="88">
        <v>1000</v>
      </c>
      <c r="D34" s="63">
        <f t="shared" si="5"/>
        <v>14231000</v>
      </c>
      <c r="E34" s="85">
        <v>783580.88</v>
      </c>
      <c r="F34" s="64">
        <v>747470.49</v>
      </c>
      <c r="G34" s="65">
        <f t="shared" si="4"/>
        <v>13447419.12</v>
      </c>
    </row>
    <row r="35" spans="1:7" ht="15.75" customHeight="1">
      <c r="A35" s="22" t="s">
        <v>59</v>
      </c>
      <c r="B35" s="62">
        <v>1000000</v>
      </c>
      <c r="C35" s="88">
        <v>0</v>
      </c>
      <c r="D35" s="63">
        <f t="shared" si="5"/>
        <v>1000000</v>
      </c>
      <c r="E35" s="85">
        <v>0</v>
      </c>
      <c r="F35" s="64">
        <v>0</v>
      </c>
      <c r="G35" s="65">
        <f t="shared" si="4"/>
        <v>1000000</v>
      </c>
    </row>
    <row r="36" spans="1:7" ht="25.5" customHeight="1">
      <c r="A36" s="29" t="s">
        <v>16</v>
      </c>
      <c r="B36" s="62">
        <v>6767000</v>
      </c>
      <c r="C36" s="88">
        <v>-5000</v>
      </c>
      <c r="D36" s="63">
        <f t="shared" si="5"/>
        <v>6762000</v>
      </c>
      <c r="E36" s="85">
        <v>1823035.34</v>
      </c>
      <c r="F36" s="64">
        <v>1586839.35</v>
      </c>
      <c r="G36" s="65">
        <f t="shared" si="4"/>
        <v>4938964.66</v>
      </c>
    </row>
    <row r="37" spans="1:7" ht="12.75" customHeight="1">
      <c r="A37" s="23"/>
      <c r="B37" s="34"/>
      <c r="C37" s="30"/>
      <c r="D37" s="30"/>
      <c r="E37" s="34"/>
      <c r="F37" s="30"/>
      <c r="G37" s="32"/>
    </row>
    <row r="38" spans="1:7" ht="19.5" customHeight="1">
      <c r="A38" s="21" t="s">
        <v>17</v>
      </c>
      <c r="B38" s="37">
        <f aca="true" t="shared" si="6" ref="B38:G38">SUM(B39:B47)</f>
        <v>126533400</v>
      </c>
      <c r="C38" s="36">
        <f t="shared" si="6"/>
        <v>12550479.120000001</v>
      </c>
      <c r="D38" s="36">
        <f t="shared" si="6"/>
        <v>139083879.12</v>
      </c>
      <c r="E38" s="37">
        <f t="shared" si="6"/>
        <v>54823263.6</v>
      </c>
      <c r="F38" s="36">
        <f t="shared" si="6"/>
        <v>51543210.42</v>
      </c>
      <c r="G38" s="40">
        <f t="shared" si="6"/>
        <v>84260615.52</v>
      </c>
    </row>
    <row r="39" spans="1:7" ht="12.75">
      <c r="A39" s="16" t="s">
        <v>18</v>
      </c>
      <c r="B39" s="62">
        <v>31132000</v>
      </c>
      <c r="C39" s="64">
        <v>653966</v>
      </c>
      <c r="D39" s="63">
        <f aca="true" t="shared" si="7" ref="D39:D47">+B39+C39</f>
        <v>31785966</v>
      </c>
      <c r="E39" s="85">
        <v>14523698.28</v>
      </c>
      <c r="F39" s="64">
        <v>14523698.28</v>
      </c>
      <c r="G39" s="65">
        <f aca="true" t="shared" si="8" ref="G39:G47">+D39-E39</f>
        <v>17262267.72</v>
      </c>
    </row>
    <row r="40" spans="1:7" ht="12.75">
      <c r="A40" s="16" t="s">
        <v>19</v>
      </c>
      <c r="B40" s="62">
        <v>1966000</v>
      </c>
      <c r="C40" s="64">
        <v>20000</v>
      </c>
      <c r="D40" s="63">
        <f t="shared" si="7"/>
        <v>1986000</v>
      </c>
      <c r="E40" s="85">
        <v>654420.34</v>
      </c>
      <c r="F40" s="64">
        <v>654420.34</v>
      </c>
      <c r="G40" s="65">
        <f t="shared" si="8"/>
        <v>1331579.6600000001</v>
      </c>
    </row>
    <row r="41" spans="1:7" ht="25.5" customHeight="1">
      <c r="A41" s="22" t="s">
        <v>20</v>
      </c>
      <c r="B41" s="62">
        <v>22685400</v>
      </c>
      <c r="C41" s="64">
        <v>7070568.32</v>
      </c>
      <c r="D41" s="63">
        <f t="shared" si="7"/>
        <v>29755968.32</v>
      </c>
      <c r="E41" s="85">
        <v>10027312.02</v>
      </c>
      <c r="F41" s="64">
        <v>9381428.01</v>
      </c>
      <c r="G41" s="65">
        <f t="shared" si="8"/>
        <v>19728656.3</v>
      </c>
    </row>
    <row r="42" spans="1:7" ht="26.25" customHeight="1">
      <c r="A42" s="26" t="s">
        <v>21</v>
      </c>
      <c r="B42" s="62">
        <v>4950000</v>
      </c>
      <c r="C42" s="64">
        <v>880000</v>
      </c>
      <c r="D42" s="63">
        <f t="shared" si="7"/>
        <v>5830000</v>
      </c>
      <c r="E42" s="85">
        <v>4216972.5</v>
      </c>
      <c r="F42" s="64">
        <v>4199254.97</v>
      </c>
      <c r="G42" s="65">
        <f t="shared" si="8"/>
        <v>1613027.5</v>
      </c>
    </row>
    <row r="43" spans="1:7" ht="25.5" customHeight="1">
      <c r="A43" s="22" t="s">
        <v>22</v>
      </c>
      <c r="B43" s="62">
        <v>49960000</v>
      </c>
      <c r="C43" s="64">
        <v>1809328.8</v>
      </c>
      <c r="D43" s="63">
        <f t="shared" si="7"/>
        <v>51769328.8</v>
      </c>
      <c r="E43" s="85">
        <v>21087490</v>
      </c>
      <c r="F43" s="64">
        <v>18646880.2</v>
      </c>
      <c r="G43" s="65">
        <f t="shared" si="8"/>
        <v>30681838.799999997</v>
      </c>
    </row>
    <row r="44" spans="1:7" ht="26.25" customHeight="1">
      <c r="A44" s="29" t="s">
        <v>23</v>
      </c>
      <c r="B44" s="62">
        <v>7476000</v>
      </c>
      <c r="C44" s="64">
        <v>1789000</v>
      </c>
      <c r="D44" s="63">
        <f t="shared" si="7"/>
        <v>9265000</v>
      </c>
      <c r="E44" s="85">
        <v>2698053.01</v>
      </c>
      <c r="F44" s="64">
        <v>2523699.17</v>
      </c>
      <c r="G44" s="65">
        <f t="shared" si="8"/>
        <v>6566946.99</v>
      </c>
    </row>
    <row r="45" spans="1:7" ht="12.75">
      <c r="A45" s="16" t="s">
        <v>24</v>
      </c>
      <c r="B45" s="62">
        <v>1574000</v>
      </c>
      <c r="C45" s="64">
        <v>291000</v>
      </c>
      <c r="D45" s="63">
        <f t="shared" si="7"/>
        <v>1865000</v>
      </c>
      <c r="E45" s="85">
        <v>422164.88</v>
      </c>
      <c r="F45" s="64">
        <v>420676.88</v>
      </c>
      <c r="G45" s="65">
        <f t="shared" si="8"/>
        <v>1442835.12</v>
      </c>
    </row>
    <row r="46" spans="1:7" ht="12.75">
      <c r="A46" s="16" t="s">
        <v>25</v>
      </c>
      <c r="B46" s="62">
        <v>4745000</v>
      </c>
      <c r="C46" s="64">
        <v>28616</v>
      </c>
      <c r="D46" s="63">
        <f t="shared" si="7"/>
        <v>4773616</v>
      </c>
      <c r="E46" s="85">
        <v>297884.58</v>
      </c>
      <c r="F46" s="64">
        <v>297884.58</v>
      </c>
      <c r="G46" s="65">
        <f t="shared" si="8"/>
        <v>4475731.42</v>
      </c>
    </row>
    <row r="47" spans="1:7" ht="12.75">
      <c r="A47" s="16" t="s">
        <v>26</v>
      </c>
      <c r="B47" s="62">
        <v>2045000</v>
      </c>
      <c r="C47" s="64">
        <v>8000</v>
      </c>
      <c r="D47" s="63">
        <f t="shared" si="7"/>
        <v>2053000</v>
      </c>
      <c r="E47" s="85">
        <v>895267.99</v>
      </c>
      <c r="F47" s="64">
        <v>895267.99</v>
      </c>
      <c r="G47" s="65">
        <f t="shared" si="8"/>
        <v>1157732.01</v>
      </c>
    </row>
    <row r="48" spans="1:7" ht="12.75" customHeight="1">
      <c r="A48" s="23"/>
      <c r="B48" s="66"/>
      <c r="C48" s="67"/>
      <c r="D48" s="67"/>
      <c r="E48" s="66"/>
      <c r="F48" s="67"/>
      <c r="G48" s="68"/>
    </row>
    <row r="49" spans="1:7" ht="30" customHeight="1">
      <c r="A49" s="24" t="s">
        <v>27</v>
      </c>
      <c r="B49" s="37">
        <f aca="true" t="shared" si="9" ref="B49:G49">SUM(B50:B55)</f>
        <v>54352526</v>
      </c>
      <c r="C49" s="36">
        <f t="shared" si="9"/>
        <v>15727758.219999999</v>
      </c>
      <c r="D49" s="36">
        <f t="shared" si="9"/>
        <v>70080284.22</v>
      </c>
      <c r="E49" s="37">
        <f t="shared" si="9"/>
        <v>32322138.43</v>
      </c>
      <c r="F49" s="36">
        <f t="shared" si="9"/>
        <v>32318138.43</v>
      </c>
      <c r="G49" s="40">
        <f t="shared" si="9"/>
        <v>37758145.79</v>
      </c>
    </row>
    <row r="50" spans="1:7" ht="24.75" customHeight="1">
      <c r="A50" s="29" t="s">
        <v>28</v>
      </c>
      <c r="B50" s="53">
        <v>43467526</v>
      </c>
      <c r="C50" s="69">
        <v>6003401.8</v>
      </c>
      <c r="D50" s="31">
        <f aca="true" t="shared" si="10" ref="D50:D55">+B50+C50</f>
        <v>49470927.8</v>
      </c>
      <c r="E50" s="86">
        <v>26757664.43</v>
      </c>
      <c r="F50" s="69">
        <v>26757664.43</v>
      </c>
      <c r="G50" s="51">
        <f aca="true" t="shared" si="11" ref="G50:G55">+D50-E50</f>
        <v>22713263.369999997</v>
      </c>
    </row>
    <row r="51" spans="1:7" ht="12.75" customHeight="1">
      <c r="A51" s="29" t="s">
        <v>67</v>
      </c>
      <c r="B51" s="53">
        <v>0</v>
      </c>
      <c r="C51" s="69">
        <v>7639356.42</v>
      </c>
      <c r="D51" s="31">
        <f t="shared" si="10"/>
        <v>7639356.42</v>
      </c>
      <c r="E51" s="86">
        <v>0</v>
      </c>
      <c r="F51" s="69">
        <v>0</v>
      </c>
      <c r="G51" s="51">
        <f t="shared" si="11"/>
        <v>7639356.42</v>
      </c>
    </row>
    <row r="52" spans="1:7" ht="12.75">
      <c r="A52" s="16" t="s">
        <v>60</v>
      </c>
      <c r="B52" s="53">
        <v>220000</v>
      </c>
      <c r="C52" s="69">
        <v>0</v>
      </c>
      <c r="D52" s="31">
        <f t="shared" si="10"/>
        <v>220000</v>
      </c>
      <c r="E52" s="86">
        <v>0</v>
      </c>
      <c r="F52" s="69">
        <v>0</v>
      </c>
      <c r="G52" s="51">
        <f t="shared" si="11"/>
        <v>220000</v>
      </c>
    </row>
    <row r="53" spans="1:7" ht="12.75">
      <c r="A53" s="16" t="s">
        <v>29</v>
      </c>
      <c r="B53" s="53">
        <v>10565000</v>
      </c>
      <c r="C53" s="69">
        <v>2085000</v>
      </c>
      <c r="D53" s="31">
        <f t="shared" si="10"/>
        <v>12650000</v>
      </c>
      <c r="E53" s="86">
        <v>5464474</v>
      </c>
      <c r="F53" s="69">
        <v>5460474</v>
      </c>
      <c r="G53" s="51">
        <f t="shared" si="11"/>
        <v>7185526</v>
      </c>
    </row>
    <row r="54" spans="1:7" ht="12.75">
      <c r="A54" s="16" t="s">
        <v>30</v>
      </c>
      <c r="B54" s="53">
        <v>0</v>
      </c>
      <c r="C54" s="54">
        <v>0</v>
      </c>
      <c r="D54" s="31">
        <f t="shared" si="10"/>
        <v>0</v>
      </c>
      <c r="E54" s="87">
        <v>0</v>
      </c>
      <c r="F54" s="54">
        <v>0</v>
      </c>
      <c r="G54" s="51">
        <f t="shared" si="11"/>
        <v>0</v>
      </c>
    </row>
    <row r="55" spans="1:7" ht="13.5" thickBot="1">
      <c r="A55" s="25" t="s">
        <v>31</v>
      </c>
      <c r="B55" s="50">
        <v>100000</v>
      </c>
      <c r="C55" s="46">
        <v>0</v>
      </c>
      <c r="D55" s="46">
        <f t="shared" si="10"/>
        <v>100000</v>
      </c>
      <c r="E55" s="50">
        <v>100000</v>
      </c>
      <c r="F55" s="46">
        <v>100000</v>
      </c>
      <c r="G55" s="52">
        <f t="shared" si="11"/>
        <v>0</v>
      </c>
    </row>
    <row r="56" spans="1:7" ht="12.75">
      <c r="A56" s="1"/>
      <c r="B56" s="1"/>
      <c r="C56" s="1"/>
      <c r="D56" s="1"/>
      <c r="E56" s="1"/>
      <c r="F56" s="1"/>
      <c r="G56" s="28" t="s">
        <v>57</v>
      </c>
    </row>
    <row r="57" spans="1:7" ht="12.75">
      <c r="A57" s="1"/>
      <c r="B57" s="1"/>
      <c r="C57" s="1"/>
      <c r="D57" s="1"/>
      <c r="E57" s="1"/>
      <c r="F57" s="1"/>
      <c r="G57" s="28"/>
    </row>
    <row r="58" spans="1:7" ht="12.75">
      <c r="A58" s="1"/>
      <c r="B58" s="1"/>
      <c r="C58" s="1"/>
      <c r="D58" s="1"/>
      <c r="E58" s="1"/>
      <c r="F58" s="1"/>
      <c r="G58" s="28"/>
    </row>
    <row r="59" spans="1:7" ht="12.75">
      <c r="A59" s="1"/>
      <c r="B59" s="1"/>
      <c r="C59" s="1"/>
      <c r="D59" s="1"/>
      <c r="E59" s="1"/>
      <c r="F59" s="1"/>
      <c r="G59" s="28"/>
    </row>
    <row r="60" spans="1:7" ht="12.75">
      <c r="A60" s="1"/>
      <c r="B60" s="1"/>
      <c r="C60" s="1"/>
      <c r="D60" s="1"/>
      <c r="E60" s="1"/>
      <c r="F60" s="1"/>
      <c r="G60" s="28"/>
    </row>
    <row r="61" spans="1:7" ht="12.75">
      <c r="A61" s="1"/>
      <c r="B61" s="1"/>
      <c r="C61" s="1"/>
      <c r="D61" s="1"/>
      <c r="E61" s="1"/>
      <c r="F61" s="1"/>
      <c r="G61" s="28"/>
    </row>
    <row r="62" spans="1:7" ht="12.75">
      <c r="A62" s="1"/>
      <c r="B62" s="1"/>
      <c r="C62" s="1"/>
      <c r="D62" s="1"/>
      <c r="E62" s="1"/>
      <c r="F62" s="1"/>
      <c r="G62" s="28"/>
    </row>
    <row r="63" spans="1:7" ht="12.75">
      <c r="A63" s="1"/>
      <c r="B63" s="1"/>
      <c r="C63" s="1"/>
      <c r="D63" s="1"/>
      <c r="E63" s="1"/>
      <c r="F63" s="1"/>
      <c r="G63" s="28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82" t="s">
        <v>65</v>
      </c>
      <c r="B75" s="82"/>
      <c r="C75" s="82"/>
      <c r="D75" s="82"/>
      <c r="E75" s="82"/>
      <c r="F75" s="82"/>
      <c r="G75" s="82"/>
      <c r="H75" s="6"/>
    </row>
    <row r="76" spans="1:8" ht="15.75">
      <c r="A76" s="82" t="s">
        <v>56</v>
      </c>
      <c r="B76" s="82"/>
      <c r="C76" s="82"/>
      <c r="D76" s="82"/>
      <c r="E76" s="82"/>
      <c r="F76" s="82"/>
      <c r="G76" s="82"/>
      <c r="H76" s="6"/>
    </row>
    <row r="77" spans="1:8" ht="15">
      <c r="A77" s="83" t="s">
        <v>64</v>
      </c>
      <c r="B77" s="83"/>
      <c r="C77" s="83"/>
      <c r="D77" s="83"/>
      <c r="E77" s="83"/>
      <c r="F77" s="83"/>
      <c r="G77" s="83"/>
      <c r="H77" s="7"/>
    </row>
    <row r="78" spans="1:8" ht="14.25">
      <c r="A78" s="84" t="s">
        <v>77</v>
      </c>
      <c r="B78" s="84"/>
      <c r="C78" s="84"/>
      <c r="D78" s="84"/>
      <c r="E78" s="84"/>
      <c r="F78" s="84"/>
      <c r="G78" s="84"/>
      <c r="H78" s="7"/>
    </row>
    <row r="79" spans="1:7" ht="13.5" thickBot="1">
      <c r="A79" s="4"/>
      <c r="B79" s="4"/>
      <c r="C79" s="4"/>
      <c r="D79" s="4"/>
      <c r="E79" s="4"/>
      <c r="F79" s="4"/>
      <c r="G79" s="4"/>
    </row>
    <row r="80" spans="1:7" ht="12.75">
      <c r="A80" s="80" t="s">
        <v>54</v>
      </c>
      <c r="B80" s="77" t="s">
        <v>55</v>
      </c>
      <c r="C80" s="77"/>
      <c r="D80" s="77"/>
      <c r="E80" s="77"/>
      <c r="F80" s="77"/>
      <c r="G80" s="78"/>
    </row>
    <row r="81" spans="1:7" ht="24">
      <c r="A81" s="81"/>
      <c r="B81" s="8" t="s">
        <v>48</v>
      </c>
      <c r="C81" s="9" t="s">
        <v>49</v>
      </c>
      <c r="D81" s="8" t="s">
        <v>50</v>
      </c>
      <c r="E81" s="8" t="s">
        <v>51</v>
      </c>
      <c r="F81" s="8" t="s">
        <v>52</v>
      </c>
      <c r="G81" s="10" t="s">
        <v>53</v>
      </c>
    </row>
    <row r="82" spans="1:7" ht="12.75">
      <c r="A82" s="81"/>
      <c r="B82" s="11">
        <v>1</v>
      </c>
      <c r="C82" s="11">
        <v>2</v>
      </c>
      <c r="D82" s="12" t="s">
        <v>0</v>
      </c>
      <c r="E82" s="11">
        <v>4</v>
      </c>
      <c r="F82" s="11">
        <v>5</v>
      </c>
      <c r="G82" s="13" t="s">
        <v>1</v>
      </c>
    </row>
    <row r="83" spans="1:7" ht="19.5" customHeight="1">
      <c r="A83" s="14" t="s">
        <v>32</v>
      </c>
      <c r="B83" s="38">
        <f aca="true" t="shared" si="12" ref="B83:G83">SUM(B84:B92)</f>
        <v>28806449.28</v>
      </c>
      <c r="C83" s="38">
        <f t="shared" si="12"/>
        <v>61401693.79</v>
      </c>
      <c r="D83" s="36">
        <f t="shared" si="12"/>
        <v>90208143.07000001</v>
      </c>
      <c r="E83" s="37">
        <f t="shared" si="12"/>
        <v>9473001.22</v>
      </c>
      <c r="F83" s="38">
        <f t="shared" si="12"/>
        <v>8303733.72</v>
      </c>
      <c r="G83" s="39">
        <f t="shared" si="12"/>
        <v>80735141.85</v>
      </c>
    </row>
    <row r="84" spans="1:7" ht="12.75">
      <c r="A84" s="15" t="s">
        <v>33</v>
      </c>
      <c r="B84" s="56">
        <v>3686600</v>
      </c>
      <c r="C84" s="61">
        <v>2385420.95</v>
      </c>
      <c r="D84" s="31">
        <f>+B84+C84</f>
        <v>6072020.95</v>
      </c>
      <c r="E84" s="61">
        <v>1630477.21</v>
      </c>
      <c r="F84" s="71">
        <v>1381727.49</v>
      </c>
      <c r="G84" s="51">
        <f>+D84-E84</f>
        <v>4441543.74</v>
      </c>
    </row>
    <row r="85" spans="1:7" ht="12.75">
      <c r="A85" s="15" t="s">
        <v>34</v>
      </c>
      <c r="B85" s="56">
        <v>1240000</v>
      </c>
      <c r="C85" s="61">
        <v>-7846</v>
      </c>
      <c r="D85" s="31">
        <f aca="true" t="shared" si="13" ref="D85:D92">+B85+C85</f>
        <v>1232154</v>
      </c>
      <c r="E85" s="61">
        <v>0</v>
      </c>
      <c r="F85" s="71">
        <v>0</v>
      </c>
      <c r="G85" s="51">
        <f aca="true" t="shared" si="14" ref="G85:G92">+D85-E85</f>
        <v>1232154</v>
      </c>
    </row>
    <row r="86" spans="1:7" ht="12.75">
      <c r="A86" s="16" t="s">
        <v>62</v>
      </c>
      <c r="B86" s="56">
        <v>35000</v>
      </c>
      <c r="C86" s="61">
        <v>0</v>
      </c>
      <c r="D86" s="31">
        <f t="shared" si="13"/>
        <v>35000</v>
      </c>
      <c r="E86" s="61">
        <v>0</v>
      </c>
      <c r="F86" s="71">
        <v>0</v>
      </c>
      <c r="G86" s="51">
        <f t="shared" si="14"/>
        <v>35000</v>
      </c>
    </row>
    <row r="87" spans="1:7" ht="12.75">
      <c r="A87" s="15" t="s">
        <v>35</v>
      </c>
      <c r="B87" s="56">
        <v>14803849.28</v>
      </c>
      <c r="C87" s="61">
        <v>7230150.72</v>
      </c>
      <c r="D87" s="31">
        <f t="shared" si="13"/>
        <v>22034000</v>
      </c>
      <c r="E87" s="61">
        <v>2992811.5</v>
      </c>
      <c r="F87" s="71">
        <v>2992811.34</v>
      </c>
      <c r="G87" s="51">
        <f t="shared" si="14"/>
        <v>19041188.5</v>
      </c>
    </row>
    <row r="88" spans="1:7" ht="12.75">
      <c r="A88" s="15" t="s">
        <v>63</v>
      </c>
      <c r="B88" s="56">
        <v>450000</v>
      </c>
      <c r="C88" s="61">
        <v>0</v>
      </c>
      <c r="D88" s="31">
        <f t="shared" si="13"/>
        <v>450000</v>
      </c>
      <c r="E88" s="61">
        <v>0</v>
      </c>
      <c r="F88" s="71">
        <v>0</v>
      </c>
      <c r="G88" s="51">
        <f t="shared" si="14"/>
        <v>450000</v>
      </c>
    </row>
    <row r="89" spans="1:7" ht="12.75">
      <c r="A89" s="15" t="s">
        <v>36</v>
      </c>
      <c r="B89" s="56">
        <v>4791000</v>
      </c>
      <c r="C89" s="61">
        <v>5300000</v>
      </c>
      <c r="D89" s="31">
        <f t="shared" si="13"/>
        <v>10091000</v>
      </c>
      <c r="E89" s="61">
        <v>3689713.67</v>
      </c>
      <c r="F89" s="71">
        <v>2769196.05</v>
      </c>
      <c r="G89" s="51">
        <f t="shared" si="14"/>
        <v>6401286.33</v>
      </c>
    </row>
    <row r="90" spans="1:7" ht="12.75">
      <c r="A90" s="70" t="s">
        <v>78</v>
      </c>
      <c r="B90" s="56">
        <v>0</v>
      </c>
      <c r="C90" s="61">
        <v>41000000</v>
      </c>
      <c r="D90" s="31">
        <f>+B90+C90</f>
        <v>41000000</v>
      </c>
      <c r="E90" s="61">
        <v>0</v>
      </c>
      <c r="F90" s="71">
        <v>0</v>
      </c>
      <c r="G90" s="51">
        <f>+D90-E90</f>
        <v>41000000</v>
      </c>
    </row>
    <row r="91" spans="1:7" ht="12.75">
      <c r="A91" s="15" t="s">
        <v>66</v>
      </c>
      <c r="B91" s="56">
        <v>0</v>
      </c>
      <c r="C91" s="61">
        <v>0</v>
      </c>
      <c r="D91" s="31">
        <f>+B91+C91</f>
        <v>0</v>
      </c>
      <c r="E91" s="61">
        <v>0</v>
      </c>
      <c r="F91" s="71">
        <v>0</v>
      </c>
      <c r="G91" s="51">
        <f>+D91-E91</f>
        <v>0</v>
      </c>
    </row>
    <row r="92" spans="1:7" ht="12.75">
      <c r="A92" s="15" t="s">
        <v>37</v>
      </c>
      <c r="B92" s="56">
        <v>3800000</v>
      </c>
      <c r="C92" s="61">
        <v>5493968.12</v>
      </c>
      <c r="D92" s="31">
        <f t="shared" si="13"/>
        <v>9293968.120000001</v>
      </c>
      <c r="E92" s="61">
        <v>1159998.84</v>
      </c>
      <c r="F92" s="71">
        <v>1159998.84</v>
      </c>
      <c r="G92" s="51">
        <f t="shared" si="14"/>
        <v>8133969.280000001</v>
      </c>
    </row>
    <row r="93" spans="1:7" ht="12.75" customHeight="1">
      <c r="A93" s="17"/>
      <c r="B93" s="30"/>
      <c r="C93" s="30"/>
      <c r="D93" s="30"/>
      <c r="E93" s="30"/>
      <c r="F93" s="34"/>
      <c r="G93" s="32"/>
    </row>
    <row r="94" spans="1:7" ht="18.75" customHeight="1">
      <c r="A94" s="14" t="s">
        <v>38</v>
      </c>
      <c r="B94" s="36">
        <f aca="true" t="shared" si="15" ref="B94:G94">SUM(B95:B96)</f>
        <v>107291161.76</v>
      </c>
      <c r="C94" s="36">
        <f t="shared" si="15"/>
        <v>134385306</v>
      </c>
      <c r="D94" s="36">
        <f t="shared" si="15"/>
        <v>241676467.76</v>
      </c>
      <c r="E94" s="36">
        <f t="shared" si="15"/>
        <v>111908734.64</v>
      </c>
      <c r="F94" s="36">
        <f t="shared" si="15"/>
        <v>66459796.47</v>
      </c>
      <c r="G94" s="40">
        <f t="shared" si="15"/>
        <v>129767733.12</v>
      </c>
    </row>
    <row r="95" spans="1:7" ht="12.75">
      <c r="A95" s="15" t="s">
        <v>39</v>
      </c>
      <c r="B95" s="56">
        <v>56113247.42</v>
      </c>
      <c r="C95" s="56">
        <v>109506065.27</v>
      </c>
      <c r="D95" s="31">
        <f>+B95+C95</f>
        <v>165619312.69</v>
      </c>
      <c r="E95" s="56">
        <v>78856631.09</v>
      </c>
      <c r="F95" s="56">
        <v>56179511.92</v>
      </c>
      <c r="G95" s="45">
        <f>+D95-E95</f>
        <v>86762681.6</v>
      </c>
    </row>
    <row r="96" spans="1:7" ht="12.75">
      <c r="A96" s="16" t="s">
        <v>61</v>
      </c>
      <c r="B96" s="56">
        <v>51177914.34</v>
      </c>
      <c r="C96" s="56">
        <v>24879240.73</v>
      </c>
      <c r="D96" s="31">
        <f>+B96+C96</f>
        <v>76057155.07000001</v>
      </c>
      <c r="E96" s="56">
        <v>33052103.55</v>
      </c>
      <c r="F96" s="56">
        <v>10280284.55</v>
      </c>
      <c r="G96" s="45">
        <f>+D96-E96</f>
        <v>43005051.52000001</v>
      </c>
    </row>
    <row r="97" spans="1:7" ht="12.75" customHeight="1">
      <c r="A97" s="17"/>
      <c r="B97" s="30"/>
      <c r="C97" s="30"/>
      <c r="D97" s="30"/>
      <c r="E97" s="30"/>
      <c r="F97" s="30"/>
      <c r="G97" s="32"/>
    </row>
    <row r="98" spans="1:7" ht="30.75" customHeight="1">
      <c r="A98" s="18" t="s">
        <v>40</v>
      </c>
      <c r="B98" s="36">
        <f aca="true" t="shared" si="16" ref="B98:G98">+B99</f>
        <v>0</v>
      </c>
      <c r="C98" s="43">
        <f t="shared" si="16"/>
        <v>0</v>
      </c>
      <c r="D98" s="36">
        <f t="shared" si="16"/>
        <v>0</v>
      </c>
      <c r="E98" s="36">
        <f t="shared" si="16"/>
        <v>0</v>
      </c>
      <c r="F98" s="36">
        <f t="shared" si="16"/>
        <v>0</v>
      </c>
      <c r="G98" s="40">
        <f t="shared" si="16"/>
        <v>0</v>
      </c>
    </row>
    <row r="99" spans="1:7" ht="27.75" customHeight="1">
      <c r="A99" s="19" t="s">
        <v>41</v>
      </c>
      <c r="B99" s="30">
        <v>0</v>
      </c>
      <c r="C99" s="44">
        <v>0</v>
      </c>
      <c r="D99" s="30">
        <v>0</v>
      </c>
      <c r="E99" s="30">
        <v>0</v>
      </c>
      <c r="F99" s="30">
        <v>0</v>
      </c>
      <c r="G99" s="32">
        <v>0</v>
      </c>
    </row>
    <row r="100" spans="1:7" ht="12.75" customHeight="1">
      <c r="A100" s="17"/>
      <c r="B100" s="30"/>
      <c r="C100" s="33"/>
      <c r="D100" s="30"/>
      <c r="E100" s="30"/>
      <c r="F100" s="30"/>
      <c r="G100" s="32"/>
    </row>
    <row r="101" spans="1:7" ht="18.75" customHeight="1">
      <c r="A101" s="14" t="s">
        <v>42</v>
      </c>
      <c r="B101" s="36">
        <f aca="true" t="shared" si="17" ref="B101:G101">+B102</f>
        <v>34500000</v>
      </c>
      <c r="C101" s="43">
        <f t="shared" si="17"/>
        <v>-23282705.74</v>
      </c>
      <c r="D101" s="36">
        <f t="shared" si="17"/>
        <v>11217294.260000002</v>
      </c>
      <c r="E101" s="36">
        <f t="shared" si="17"/>
        <v>0</v>
      </c>
      <c r="F101" s="36">
        <f t="shared" si="17"/>
        <v>0</v>
      </c>
      <c r="G101" s="40">
        <f t="shared" si="17"/>
        <v>11217294.260000002</v>
      </c>
    </row>
    <row r="102" spans="1:7" ht="12.75">
      <c r="A102" s="15" t="s">
        <v>43</v>
      </c>
      <c r="B102" s="56">
        <v>34500000</v>
      </c>
      <c r="C102" s="72">
        <v>-23282705.74</v>
      </c>
      <c r="D102" s="31">
        <f>+B102+C102</f>
        <v>11217294.260000002</v>
      </c>
      <c r="E102" s="31">
        <v>0</v>
      </c>
      <c r="F102" s="31">
        <v>0</v>
      </c>
      <c r="G102" s="45">
        <f>+D102-E102</f>
        <v>11217294.260000002</v>
      </c>
    </row>
    <row r="103" spans="1:7" ht="12.75" customHeight="1">
      <c r="A103" s="17"/>
      <c r="B103" s="30"/>
      <c r="C103" s="30"/>
      <c r="D103" s="30"/>
      <c r="E103" s="30"/>
      <c r="F103" s="30"/>
      <c r="G103" s="32"/>
    </row>
    <row r="104" spans="1:7" ht="19.5" customHeight="1">
      <c r="A104" s="14" t="s">
        <v>44</v>
      </c>
      <c r="B104" s="36">
        <f>+B105+B106</f>
        <v>28402665.43</v>
      </c>
      <c r="C104" s="36">
        <f>SUM(C105:C106)</f>
        <v>0</v>
      </c>
      <c r="D104" s="36">
        <f>+D105+D106</f>
        <v>28402665.43</v>
      </c>
      <c r="E104" s="37">
        <f>+E105+E106</f>
        <v>14152344.77</v>
      </c>
      <c r="F104" s="36">
        <f>+F105+F106</f>
        <v>14152344.77</v>
      </c>
      <c r="G104" s="40">
        <f>+G105+G106</f>
        <v>14250320.66</v>
      </c>
    </row>
    <row r="105" spans="1:7" ht="12.75">
      <c r="A105" s="15" t="s">
        <v>45</v>
      </c>
      <c r="B105" s="56">
        <v>15874089.28</v>
      </c>
      <c r="C105" s="56">
        <v>0</v>
      </c>
      <c r="D105" s="31">
        <f>+B105+C105</f>
        <v>15874089.28</v>
      </c>
      <c r="E105" s="56">
        <v>7780821.92</v>
      </c>
      <c r="F105" s="56">
        <v>7780821.92</v>
      </c>
      <c r="G105" s="45">
        <f>+D105-E105</f>
        <v>8093267.359999999</v>
      </c>
    </row>
    <row r="106" spans="1:7" ht="12.75">
      <c r="A106" s="15" t="s">
        <v>46</v>
      </c>
      <c r="B106" s="56">
        <v>12528576.15</v>
      </c>
      <c r="C106" s="56">
        <v>0</v>
      </c>
      <c r="D106" s="31">
        <f>+B106+C106</f>
        <v>12528576.15</v>
      </c>
      <c r="E106" s="56">
        <v>6371522.85</v>
      </c>
      <c r="F106" s="56">
        <v>6371522.85</v>
      </c>
      <c r="G106" s="45">
        <f>+D106-E106</f>
        <v>6157053.300000001</v>
      </c>
    </row>
    <row r="107" spans="1:7" ht="12.75" customHeight="1">
      <c r="A107" s="79"/>
      <c r="B107" s="30"/>
      <c r="C107" s="30"/>
      <c r="D107" s="30"/>
      <c r="E107" s="34"/>
      <c r="F107" s="30"/>
      <c r="G107" s="32"/>
    </row>
    <row r="108" spans="1:7" ht="12.75" customHeight="1">
      <c r="A108" s="79"/>
      <c r="B108" s="35"/>
      <c r="C108" s="35"/>
      <c r="D108" s="30"/>
      <c r="E108" s="34"/>
      <c r="F108" s="35"/>
      <c r="G108" s="32"/>
    </row>
    <row r="109" spans="1:7" ht="21.75" customHeight="1" thickBot="1">
      <c r="A109" s="20" t="s">
        <v>47</v>
      </c>
      <c r="B109" s="41">
        <f aca="true" t="shared" si="18" ref="B109:G109">+B104+B101+B98+B94+B83+B49+B38+B28+B20</f>
        <v>905000000</v>
      </c>
      <c r="C109" s="41">
        <f t="shared" si="18"/>
        <v>208749382.35000002</v>
      </c>
      <c r="D109" s="41">
        <f t="shared" si="18"/>
        <v>1113749382.3500001</v>
      </c>
      <c r="E109" s="41">
        <f t="shared" si="18"/>
        <v>440366036.75</v>
      </c>
      <c r="F109" s="41">
        <f t="shared" si="18"/>
        <v>388303580.49</v>
      </c>
      <c r="G109" s="42">
        <f t="shared" si="18"/>
        <v>673383345.6</v>
      </c>
    </row>
    <row r="110" ht="12.75" customHeight="1">
      <c r="C110" s="3"/>
    </row>
    <row r="111" ht="12.75" customHeight="1">
      <c r="C111" s="3"/>
    </row>
    <row r="112" spans="3:5" ht="12.75" customHeight="1">
      <c r="C112" s="3"/>
      <c r="E112" s="5"/>
    </row>
    <row r="120" spans="1:7" ht="12.75" customHeight="1">
      <c r="A120" s="58" t="s">
        <v>75</v>
      </c>
      <c r="B120" s="75" t="s">
        <v>68</v>
      </c>
      <c r="C120" s="76"/>
      <c r="D120" s="75" t="s">
        <v>74</v>
      </c>
      <c r="E120" s="76"/>
      <c r="F120" s="76"/>
      <c r="G120" s="76"/>
    </row>
    <row r="121" spans="1:7" ht="15" customHeight="1">
      <c r="A121" s="57" t="s">
        <v>76</v>
      </c>
      <c r="B121" s="74" t="s">
        <v>69</v>
      </c>
      <c r="C121" s="74"/>
      <c r="D121" s="74" t="s">
        <v>70</v>
      </c>
      <c r="E121" s="74"/>
      <c r="F121" s="74"/>
      <c r="G121" s="74"/>
    </row>
    <row r="122" spans="1:7" ht="12.75" customHeight="1">
      <c r="A122" s="59" t="s">
        <v>71</v>
      </c>
      <c r="B122" s="73" t="s">
        <v>72</v>
      </c>
      <c r="C122" s="73"/>
      <c r="D122" s="73" t="s">
        <v>73</v>
      </c>
      <c r="E122" s="73"/>
      <c r="F122" s="73"/>
      <c r="G122" s="73"/>
    </row>
    <row r="127" ht="15" customHeight="1">
      <c r="G127" s="2" t="s">
        <v>58</v>
      </c>
    </row>
  </sheetData>
  <sheetProtection/>
  <mergeCells count="19">
    <mergeCell ref="A17:A19"/>
    <mergeCell ref="B17:G17"/>
    <mergeCell ref="A12:G12"/>
    <mergeCell ref="A13:G13"/>
    <mergeCell ref="A14:G14"/>
    <mergeCell ref="A15:G15"/>
    <mergeCell ref="B80:G80"/>
    <mergeCell ref="A107:A108"/>
    <mergeCell ref="A80:A82"/>
    <mergeCell ref="A75:G75"/>
    <mergeCell ref="A76:G76"/>
    <mergeCell ref="A77:G77"/>
    <mergeCell ref="A78:G78"/>
    <mergeCell ref="B122:C122"/>
    <mergeCell ref="D121:G121"/>
    <mergeCell ref="D122:G122"/>
    <mergeCell ref="D120:G120"/>
    <mergeCell ref="B120:C120"/>
    <mergeCell ref="B121:C121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administradorctm</cp:lastModifiedBy>
  <cp:lastPrinted>2023-07-26T18:24:11Z</cp:lastPrinted>
  <dcterms:created xsi:type="dcterms:W3CDTF">2020-04-25T18:51:39Z</dcterms:created>
  <dcterms:modified xsi:type="dcterms:W3CDTF">2023-07-26T18:26:00Z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