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3\PRESUPUESTO DE INGRESOS 2023\"/>
    </mc:Choice>
  </mc:AlternateContent>
  <bookViews>
    <workbookView xWindow="0" yWindow="0" windowWidth="14370" windowHeight="12360"/>
  </bookViews>
  <sheets>
    <sheet name="Hoja1" sheetId="1" r:id="rId1"/>
  </sheets>
  <definedNames>
    <definedName name="_xlnm.Print_Titles" localSheetId="0">Hoja1!$4:$5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M9" i="1" l="1"/>
  <c r="N9" i="1"/>
  <c r="L9" i="1"/>
  <c r="L7" i="1" s="1"/>
  <c r="K9" i="1"/>
  <c r="K7" i="1" s="1"/>
  <c r="J9" i="1"/>
  <c r="I9" i="1"/>
  <c r="H9" i="1"/>
  <c r="G9" i="1"/>
  <c r="G7" i="1" s="1"/>
  <c r="F9" i="1"/>
  <c r="J7" i="1"/>
  <c r="N7" i="1"/>
  <c r="E9" i="1"/>
  <c r="E7" i="1" s="1"/>
  <c r="D9" i="1"/>
  <c r="C9" i="1"/>
  <c r="B10" i="1"/>
  <c r="B11" i="1"/>
  <c r="B12" i="1"/>
  <c r="B13" i="1"/>
  <c r="B14" i="1"/>
  <c r="B15" i="1"/>
  <c r="B16" i="1"/>
  <c r="B19" i="1"/>
  <c r="B20" i="1"/>
  <c r="B21" i="1"/>
  <c r="B22" i="1"/>
  <c r="B25" i="1"/>
  <c r="B28" i="1"/>
  <c r="B29" i="1"/>
  <c r="B30" i="1"/>
  <c r="B31" i="1"/>
  <c r="B32" i="1"/>
  <c r="B39" i="1"/>
  <c r="B40" i="1"/>
  <c r="B41" i="1"/>
  <c r="B54" i="1"/>
  <c r="B55" i="1"/>
  <c r="B56" i="1"/>
  <c r="B57" i="1"/>
  <c r="D52" i="1"/>
  <c r="E52" i="1"/>
  <c r="F52" i="1"/>
  <c r="G52" i="1"/>
  <c r="H52" i="1"/>
  <c r="I52" i="1"/>
  <c r="J52" i="1"/>
  <c r="K52" i="1"/>
  <c r="L52" i="1"/>
  <c r="M52" i="1"/>
  <c r="N52" i="1"/>
  <c r="D37" i="1"/>
  <c r="E37" i="1"/>
  <c r="F37" i="1"/>
  <c r="G37" i="1"/>
  <c r="H37" i="1"/>
  <c r="I37" i="1"/>
  <c r="J37" i="1"/>
  <c r="K37" i="1"/>
  <c r="L37" i="1"/>
  <c r="M37" i="1"/>
  <c r="N37" i="1"/>
  <c r="D33" i="1"/>
  <c r="E33" i="1"/>
  <c r="F33" i="1"/>
  <c r="G33" i="1"/>
  <c r="H33" i="1"/>
  <c r="I33" i="1"/>
  <c r="J33" i="1"/>
  <c r="K33" i="1"/>
  <c r="L33" i="1"/>
  <c r="M33" i="1"/>
  <c r="N33" i="1"/>
  <c r="D26" i="1"/>
  <c r="E26" i="1"/>
  <c r="F26" i="1"/>
  <c r="G26" i="1"/>
  <c r="H26" i="1"/>
  <c r="I26" i="1"/>
  <c r="J26" i="1"/>
  <c r="K26" i="1"/>
  <c r="L26" i="1"/>
  <c r="M26" i="1"/>
  <c r="N26" i="1"/>
  <c r="D23" i="1"/>
  <c r="E23" i="1"/>
  <c r="F23" i="1"/>
  <c r="G23" i="1"/>
  <c r="H23" i="1"/>
  <c r="I23" i="1"/>
  <c r="J23" i="1"/>
  <c r="K23" i="1"/>
  <c r="L23" i="1"/>
  <c r="M23" i="1"/>
  <c r="N23" i="1"/>
  <c r="D17" i="1"/>
  <c r="E17" i="1"/>
  <c r="F17" i="1"/>
  <c r="G17" i="1"/>
  <c r="H17" i="1"/>
  <c r="I17" i="1"/>
  <c r="J17" i="1"/>
  <c r="K17" i="1"/>
  <c r="L17" i="1"/>
  <c r="M17" i="1"/>
  <c r="N17" i="1"/>
  <c r="D7" i="1"/>
  <c r="F7" i="1"/>
  <c r="H7" i="1"/>
  <c r="I7" i="1"/>
  <c r="M7" i="1"/>
  <c r="C7" i="1"/>
  <c r="B9" i="1" l="1"/>
  <c r="B7" i="1" s="1"/>
  <c r="B53" i="1" l="1"/>
  <c r="B27" i="1"/>
  <c r="C37" i="1" l="1"/>
  <c r="B69" i="1" l="1"/>
  <c r="B68" i="1"/>
  <c r="B67" i="1"/>
  <c r="B66" i="1" s="1"/>
  <c r="N66" i="1"/>
  <c r="M66" i="1"/>
  <c r="L66" i="1"/>
  <c r="K66" i="1"/>
  <c r="J66" i="1"/>
  <c r="I66" i="1"/>
  <c r="H66" i="1"/>
  <c r="G66" i="1"/>
  <c r="F66" i="1"/>
  <c r="E66" i="1"/>
  <c r="D66" i="1"/>
  <c r="C66" i="1"/>
  <c r="B65" i="1"/>
  <c r="B64" i="1"/>
  <c r="B63" i="1"/>
  <c r="B62" i="1"/>
  <c r="B61" i="1"/>
  <c r="B60" i="1"/>
  <c r="B59" i="1"/>
  <c r="N58" i="1"/>
  <c r="M58" i="1"/>
  <c r="L58" i="1"/>
  <c r="K58" i="1"/>
  <c r="J58" i="1"/>
  <c r="I58" i="1"/>
  <c r="H58" i="1"/>
  <c r="G58" i="1"/>
  <c r="F58" i="1"/>
  <c r="E58" i="1"/>
  <c r="D58" i="1"/>
  <c r="C58" i="1"/>
  <c r="B51" i="1"/>
  <c r="B50" i="1"/>
  <c r="B49" i="1"/>
  <c r="B48" i="1"/>
  <c r="B47" i="1"/>
  <c r="B46" i="1"/>
  <c r="B45" i="1"/>
  <c r="B44" i="1"/>
  <c r="B43" i="1"/>
  <c r="N42" i="1"/>
  <c r="M42" i="1"/>
  <c r="L42" i="1"/>
  <c r="K42" i="1"/>
  <c r="J42" i="1"/>
  <c r="I42" i="1"/>
  <c r="H42" i="1"/>
  <c r="G42" i="1"/>
  <c r="F42" i="1"/>
  <c r="E42" i="1"/>
  <c r="D42" i="1"/>
  <c r="C42" i="1"/>
  <c r="B36" i="1"/>
  <c r="B35" i="1"/>
  <c r="B34" i="1"/>
  <c r="B33" i="1" s="1"/>
  <c r="C33" i="1"/>
  <c r="B17" i="1"/>
  <c r="B18" i="1"/>
  <c r="C17" i="1"/>
  <c r="B8" i="1"/>
  <c r="B58" i="1" l="1"/>
  <c r="B42" i="1"/>
  <c r="B26" i="1"/>
  <c r="C26" i="1"/>
  <c r="B52" i="1"/>
  <c r="B38" i="1"/>
  <c r="B37" i="1" s="1"/>
  <c r="C23" i="1"/>
  <c r="B24" i="1"/>
  <c r="B23" i="1" s="1"/>
  <c r="C52" i="1"/>
  <c r="I6" i="1"/>
  <c r="G6" i="1"/>
  <c r="M6" i="1"/>
  <c r="J6" i="1"/>
  <c r="F6" i="1"/>
  <c r="N6" i="1"/>
  <c r="L6" i="1"/>
  <c r="E6" i="1"/>
  <c r="D6" i="1"/>
  <c r="K6" i="1"/>
  <c r="H6" i="1"/>
  <c r="C6" i="1" l="1"/>
</calcChain>
</file>

<file path=xl/sharedStrings.xml><?xml version="1.0" encoding="utf-8"?>
<sst xmlns="http://schemas.openxmlformats.org/spreadsheetml/2006/main" count="79" uniqueCount="77">
  <si>
    <t>AYUNTAMIENTO MUNICIPAL DE PLAYAS DE ROSARITO, B.C.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</si>
  <si>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</si>
  <si>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</si>
  <si>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</si>
  <si>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</si>
  <si>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</si>
  <si>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</si>
  <si>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</si>
  <si>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</si>
  <si>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</si>
  <si>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</si>
  <si>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</si>
  <si>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</si>
  <si>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</si>
  <si>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</si>
  <si>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</si>
  <si>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</si>
  <si>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</si>
  <si>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</si>
  <si>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</si>
  <si>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</si>
  <si>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</si>
  <si>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</si>
  <si>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</si>
  <si>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</si>
  <si>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</si>
  <si>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</si>
  <si>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</si>
  <si>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</si>
  <si>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</si>
  <si>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</si>
  <si>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</si>
  <si>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</si>
  <si>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</si>
  <si>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</si>
  <si>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</si>
  <si>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</si>
  <si>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</si>
  <si>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</si>
  <si>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</si>
  <si>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</si>
  <si>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</si>
  <si>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</si>
  <si>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</si>
  <si>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</si>
  <si>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</si>
  <si>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</si>
  <si>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</si>
  <si>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</si>
  <si>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</si>
  <si>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</si>
  <si>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</si>
  <si>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</si>
  <si>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</si>
  <si>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</si>
  <si>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</si>
  <si>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</si>
  <si>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</si>
  <si>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</si>
  <si>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</si>
  <si>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</si>
  <si>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</si>
  <si>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</si>
  <si>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</si>
  <si>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</si>
  <si>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</si>
  <si>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</si>
  <si>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</si>
  <si>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</si>
  <si>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ANALOGOS (DEROGADO)</t>
  </si>
  <si>
    <t>TRANSFERENCIAS DEL FONDO MEXICANO DEL PETROLEO PARA LA ESTABILIZACION Y EL DESARROLLO</t>
  </si>
  <si>
    <t>INGRESOS DERIVADOS DE FINANCIAMIENTOS</t>
  </si>
  <si>
    <t>ENDEUDAMIENTO INTERNO</t>
  </si>
  <si>
    <t>ENDEUDAMIENTO EXTERNO</t>
  </si>
  <si>
    <t>FINANCIAMIENTO INTERNO</t>
  </si>
  <si>
    <t>TOTAL</t>
  </si>
  <si>
    <t>CALENDARIO DE INGRESOS 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</si>
</sst>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4" fillId="2" borderId="0" xfId="2" applyNumberFormat="1" applyFont="1" applyFill="1" applyAlignment="1">
      <alignment vertical="center"/>
    </xf>
    <xf numFmtId="164" fontId="4" fillId="2" borderId="0" xfId="2" applyNumberFormat="1" applyFont="1" applyFill="1" applyBorder="1" applyAlignment="1">
      <alignment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vertical="center"/>
    </xf>
    <xf numFmtId="165" fontId="2" fillId="2" borderId="0" xfId="2" applyNumberFormat="1" applyFont="1" applyFill="1" applyBorder="1" applyAlignment="1">
      <alignment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2" fillId="2" borderId="0" xfId="2" applyNumberFormat="1" applyFont="1" applyFill="1" applyBorder="1" applyAlignment="1">
      <alignment vertical="center" wrapText="1"/>
    </xf>
    <xf numFmtId="165" fontId="7" fillId="3" borderId="4" xfId="1" applyNumberFormat="1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 vertical="center"/>
    </xf>
    <xf numFmtId="165" fontId="7" fillId="3" borderId="4" xfId="1" applyNumberFormat="1" applyFont="1" applyFill="1" applyBorder="1" applyAlignment="1">
      <alignment vertical="center"/>
    </xf>
    <xf numFmtId="165" fontId="7" fillId="3" borderId="0" xfId="1" applyNumberFormat="1" applyFont="1" applyFill="1" applyBorder="1" applyAlignment="1">
      <alignment vertical="center"/>
    </xf>
    <xf numFmtId="0" fontId="4" fillId="0" borderId="0" xfId="2" applyFont="1" applyAlignment="1"/>
    <xf numFmtId="44" fontId="5" fillId="0" borderId="0" xfId="1" applyFont="1" applyAlignment="1"/>
    <xf numFmtId="0" fontId="4" fillId="2" borderId="0" xfId="2" applyFont="1" applyFill="1" applyAlignment="1"/>
    <xf numFmtId="44" fontId="5" fillId="2" borderId="0" xfId="1" applyFont="1" applyFill="1" applyAlignment="1"/>
    <xf numFmtId="9" fontId="8" fillId="2" borderId="0" xfId="3" applyFont="1" applyFill="1" applyAlignment="1"/>
    <xf numFmtId="44" fontId="3" fillId="3" borderId="1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165" fontId="7" fillId="3" borderId="3" xfId="1" applyNumberFormat="1" applyFont="1" applyFill="1" applyBorder="1" applyAlignment="1">
      <alignment vertical="center"/>
    </xf>
    <xf numFmtId="165" fontId="2" fillId="2" borderId="0" xfId="4" applyNumberFormat="1" applyFont="1" applyFill="1" applyBorder="1" applyAlignment="1">
      <alignment vertical="center"/>
    </xf>
    <xf numFmtId="0" fontId="4" fillId="0" borderId="0" xfId="2" applyFont="1" applyBorder="1" applyAlignment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164" fontId="4" fillId="2" borderId="0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164" fontId="4" fillId="0" borderId="0" xfId="2" applyNumberFormat="1" applyFont="1" applyBorder="1" applyAlignment="1">
      <alignment vertical="center"/>
    </xf>
    <xf numFmtId="0" fontId="3" fillId="3" borderId="9" xfId="2" applyFont="1" applyFill="1" applyBorder="1" applyAlignment="1">
      <alignment horizontal="center" vertical="center"/>
    </xf>
    <xf numFmtId="165" fontId="7" fillId="3" borderId="10" xfId="1" applyNumberFormat="1" applyFont="1" applyFill="1" applyBorder="1" applyAlignment="1">
      <alignment horizontal="center" vertical="center"/>
    </xf>
    <xf numFmtId="165" fontId="7" fillId="3" borderId="12" xfId="1" applyNumberFormat="1" applyFont="1" applyFill="1" applyBorder="1" applyAlignment="1">
      <alignment vertical="center"/>
    </xf>
    <xf numFmtId="165" fontId="2" fillId="2" borderId="12" xfId="2" applyNumberFormat="1" applyFont="1" applyFill="1" applyBorder="1" applyAlignment="1">
      <alignment vertical="center" wrapText="1"/>
    </xf>
    <xf numFmtId="165" fontId="2" fillId="2" borderId="12" xfId="2" applyNumberFormat="1" applyFont="1" applyFill="1" applyBorder="1" applyAlignment="1">
      <alignment vertical="center"/>
    </xf>
    <xf numFmtId="165" fontId="7" fillId="3" borderId="12" xfId="1" applyNumberFormat="1" applyFont="1" applyFill="1" applyBorder="1" applyAlignment="1">
      <alignment horizontal="center" vertical="center"/>
    </xf>
    <xf numFmtId="164" fontId="7" fillId="3" borderId="13" xfId="2" applyNumberFormat="1" applyFont="1" applyFill="1" applyBorder="1" applyAlignment="1">
      <alignment vertical="center"/>
    </xf>
    <xf numFmtId="165" fontId="2" fillId="2" borderId="12" xfId="4" applyNumberFormat="1" applyFont="1" applyFill="1" applyBorder="1" applyAlignment="1">
      <alignment vertical="center"/>
    </xf>
    <xf numFmtId="165" fontId="6" fillId="2" borderId="16" xfId="1" applyNumberFormat="1" applyFont="1" applyFill="1" applyBorder="1" applyAlignment="1">
      <alignment vertical="center"/>
    </xf>
    <xf numFmtId="165" fontId="2" fillId="2" borderId="17" xfId="2" applyNumberFormat="1" applyFont="1" applyFill="1" applyBorder="1" applyAlignment="1">
      <alignment vertical="center" wrapText="1"/>
    </xf>
    <xf numFmtId="165" fontId="2" fillId="2" borderId="18" xfId="2" applyNumberFormat="1" applyFont="1" applyFill="1" applyBorder="1" applyAlignment="1">
      <alignment vertical="center" wrapText="1"/>
    </xf>
    <xf numFmtId="0" fontId="3" fillId="3" borderId="8" xfId="2" applyFont="1" applyFill="1" applyBorder="1" applyAlignment="1">
      <alignment vertical="center" wrapText="1"/>
    </xf>
    <xf numFmtId="164" fontId="7" fillId="3" borderId="8" xfId="2" applyNumberFormat="1" applyFont="1" applyFill="1" applyBorder="1" applyAlignment="1">
      <alignment vertical="center" wrapText="1"/>
    </xf>
    <xf numFmtId="164" fontId="7" fillId="3" borderId="11" xfId="2" applyNumberFormat="1" applyFont="1" applyFill="1" applyBorder="1" applyAlignment="1">
      <alignment vertical="center"/>
    </xf>
    <xf numFmtId="164" fontId="2" fillId="2" borderId="13" xfId="2" applyNumberFormat="1" applyFont="1" applyFill="1" applyBorder="1" applyAlignment="1">
      <alignment vertical="center" wrapText="1"/>
    </xf>
    <xf numFmtId="164" fontId="7" fillId="3" borderId="14" xfId="2" applyNumberFormat="1" applyFont="1" applyFill="1" applyBorder="1" applyAlignment="1">
      <alignment vertical="center"/>
    </xf>
    <xf numFmtId="164" fontId="7" fillId="3" borderId="13" xfId="2" applyNumberFormat="1" applyFont="1" applyFill="1" applyBorder="1" applyAlignment="1">
      <alignment vertical="center" wrapText="1"/>
    </xf>
    <xf numFmtId="164" fontId="2" fillId="2" borderId="15" xfId="2" applyNumberFormat="1" applyFont="1" applyFill="1" applyBorder="1" applyAlignment="1">
      <alignment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9" fontId="9" fillId="2" borderId="0" xfId="3" applyFont="1" applyFill="1" applyAlignment="1">
      <alignment horizontal="center"/>
    </xf>
  </cellXfs>
  <cellStyles count="5">
    <cellStyle name="Millares" xfId="4" builtinId="3"/>
    <cellStyle name="Moneda" xfId="1" builtinId="4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showGridLines="0" tabSelected="1" zoomScale="80" zoomScaleNormal="80" workbookViewId="0">
      <selection activeCell="B7" sqref="B7"/>
    </sheetView>
  </sheetViews>
  <sheetFormatPr baseColWidth="10" defaultColWidth="24.85546875" defaultRowHeight="15" x14ac:dyDescent="0.25"/>
  <cols>
    <col min="1" max="1" width="100.140625" style="12" bestFit="1" customWidth="1"/>
    <col min="2" max="2" width="17.140625" style="13" bestFit="1" customWidth="1"/>
    <col min="3" max="3" width="17.140625" style="12" bestFit="1" customWidth="1"/>
    <col min="4" max="7" width="16" style="12" bestFit="1" customWidth="1"/>
    <col min="8" max="14" width="16" style="12" customWidth="1"/>
    <col min="15" max="16384" width="24.85546875" style="22"/>
  </cols>
  <sheetData>
    <row r="2" spans="1:14" s="23" customFormat="1" ht="15.75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s="23" customFormat="1" ht="15.75" thickBot="1" x14ac:dyDescent="0.3">
      <c r="A3" s="16"/>
      <c r="B3" s="15"/>
      <c r="C3" s="1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23" customFormat="1" x14ac:dyDescent="0.2">
      <c r="A4" s="46" t="s">
        <v>76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s="24" customFormat="1" x14ac:dyDescent="0.25">
      <c r="A5" s="39"/>
      <c r="B5" s="17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28" t="s">
        <v>13</v>
      </c>
    </row>
    <row r="6" spans="1:14" s="25" customFormat="1" ht="14.25" x14ac:dyDescent="0.25">
      <c r="A6" s="40" t="s">
        <v>75</v>
      </c>
      <c r="B6" s="3">
        <f>+B7+B17+B23+B26+B33+B37+B42+B52+B58+B66</f>
        <v>905000000</v>
      </c>
      <c r="C6" s="3">
        <f>+C7+C17+C23+C26+C33+C37+C42+C52+C58+C66</f>
        <v>112834000</v>
      </c>
      <c r="D6" s="3">
        <f t="shared" ref="D6:N6" si="0">+D7+D17+D23+D26+D33+D37+D42+D52+D58+D66</f>
        <v>81712000</v>
      </c>
      <c r="E6" s="3">
        <f t="shared" si="0"/>
        <v>73228500</v>
      </c>
      <c r="F6" s="3">
        <f t="shared" si="0"/>
        <v>70802833.329999998</v>
      </c>
      <c r="G6" s="3">
        <f t="shared" si="0"/>
        <v>70802833.329999998</v>
      </c>
      <c r="H6" s="3">
        <f t="shared" si="0"/>
        <v>70802833.329999998</v>
      </c>
      <c r="I6" s="3">
        <f t="shared" si="0"/>
        <v>70802833.329999998</v>
      </c>
      <c r="J6" s="3">
        <f t="shared" si="0"/>
        <v>70802833.329999998</v>
      </c>
      <c r="K6" s="3">
        <f t="shared" si="0"/>
        <v>70802833.329999998</v>
      </c>
      <c r="L6" s="3">
        <f t="shared" si="0"/>
        <v>70802833.329999998</v>
      </c>
      <c r="M6" s="3">
        <f t="shared" si="0"/>
        <v>70802833.319999993</v>
      </c>
      <c r="N6" s="29">
        <f t="shared" si="0"/>
        <v>70802833.36999999</v>
      </c>
    </row>
    <row r="7" spans="1:14" s="26" customFormat="1" ht="14.25" x14ac:dyDescent="0.25">
      <c r="A7" s="41" t="s">
        <v>14</v>
      </c>
      <c r="B7" s="20">
        <f>SUM(B9:B16)</f>
        <v>225583000</v>
      </c>
      <c r="C7" s="11">
        <f>SUM(C8:C16)</f>
        <v>56215916.666666664</v>
      </c>
      <c r="D7" s="11">
        <f t="shared" ref="D7:N7" si="1">SUM(D8:D16)</f>
        <v>25093916.666666668</v>
      </c>
      <c r="E7" s="11">
        <f t="shared" si="1"/>
        <v>16610416.666666666</v>
      </c>
      <c r="F7" s="11">
        <f t="shared" si="1"/>
        <v>14184749.996666666</v>
      </c>
      <c r="G7" s="11">
        <f t="shared" si="1"/>
        <v>14184749.996666666</v>
      </c>
      <c r="H7" s="11">
        <f t="shared" si="1"/>
        <v>14184749.996666666</v>
      </c>
      <c r="I7" s="11">
        <f t="shared" si="1"/>
        <v>14184749.996666666</v>
      </c>
      <c r="J7" s="11">
        <f t="shared" si="1"/>
        <v>14184749.996666666</v>
      </c>
      <c r="K7" s="11">
        <f t="shared" si="1"/>
        <v>14184749.996666666</v>
      </c>
      <c r="L7" s="11">
        <f t="shared" si="1"/>
        <v>14184749.996666666</v>
      </c>
      <c r="M7" s="11">
        <f t="shared" si="1"/>
        <v>14184749.986666666</v>
      </c>
      <c r="N7" s="30">
        <f t="shared" si="1"/>
        <v>14184750.036666667</v>
      </c>
    </row>
    <row r="8" spans="1:14" s="2" customFormat="1" ht="14.25" x14ac:dyDescent="0.25">
      <c r="A8" s="42" t="s">
        <v>15</v>
      </c>
      <c r="B8" s="4">
        <f t="shared" ref="B8:B16" si="2">SUM(C8:N8)</f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31">
        <v>0</v>
      </c>
    </row>
    <row r="9" spans="1:14" s="2" customFormat="1" ht="14.25" x14ac:dyDescent="0.25">
      <c r="A9" s="42" t="s">
        <v>16</v>
      </c>
      <c r="B9" s="4">
        <f t="shared" si="2"/>
        <v>163883000</v>
      </c>
      <c r="C9" s="5">
        <f>45334000+5740250</f>
        <v>51074250</v>
      </c>
      <c r="D9" s="5">
        <f>14212000+5740250</f>
        <v>19952250</v>
      </c>
      <c r="E9" s="5">
        <f>5728500+5740250</f>
        <v>11468750</v>
      </c>
      <c r="F9" s="5">
        <f>3302833.33+5740250</f>
        <v>9043083.3300000001</v>
      </c>
      <c r="G9" s="5">
        <f t="shared" ref="G9:L9" si="3">3302833.33+5740250</f>
        <v>9043083.3300000001</v>
      </c>
      <c r="H9" s="5">
        <f t="shared" si="3"/>
        <v>9043083.3300000001</v>
      </c>
      <c r="I9" s="5">
        <f t="shared" si="3"/>
        <v>9043083.3300000001</v>
      </c>
      <c r="J9" s="5">
        <f t="shared" si="3"/>
        <v>9043083.3300000001</v>
      </c>
      <c r="K9" s="5">
        <f t="shared" si="3"/>
        <v>9043083.3300000001</v>
      </c>
      <c r="L9" s="5">
        <f t="shared" si="3"/>
        <v>9043083.3300000001</v>
      </c>
      <c r="M9" s="5">
        <f>3302833.32+5740250</f>
        <v>9043083.3200000003</v>
      </c>
      <c r="N9" s="32">
        <f>3302833.37+5740250</f>
        <v>9043083.370000001</v>
      </c>
    </row>
    <row r="10" spans="1:14" s="2" customFormat="1" ht="14.25" x14ac:dyDescent="0.25">
      <c r="A10" s="42" t="s">
        <v>17</v>
      </c>
      <c r="B10" s="4">
        <f t="shared" si="2"/>
        <v>11200000.000000002</v>
      </c>
      <c r="C10" s="7">
        <v>933333.33333333337</v>
      </c>
      <c r="D10" s="7">
        <v>933333.33333333337</v>
      </c>
      <c r="E10" s="7">
        <v>933333.33333333337</v>
      </c>
      <c r="F10" s="7">
        <v>933333.33333333337</v>
      </c>
      <c r="G10" s="7">
        <v>933333.33333333337</v>
      </c>
      <c r="H10" s="7">
        <v>933333.33333333337</v>
      </c>
      <c r="I10" s="7">
        <v>933333.33333333337</v>
      </c>
      <c r="J10" s="7">
        <v>933333.33333333337</v>
      </c>
      <c r="K10" s="7">
        <v>933333.33333333337</v>
      </c>
      <c r="L10" s="7">
        <v>933333.33333333337</v>
      </c>
      <c r="M10" s="7">
        <v>933333.33333333337</v>
      </c>
      <c r="N10" s="31">
        <v>933333.33333333337</v>
      </c>
    </row>
    <row r="11" spans="1:14" s="2" customFormat="1" ht="14.25" x14ac:dyDescent="0.25">
      <c r="A11" s="42" t="s">
        <v>18</v>
      </c>
      <c r="B11" s="4">
        <f t="shared" si="2"/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31">
        <v>0</v>
      </c>
    </row>
    <row r="12" spans="1:14" s="2" customFormat="1" ht="14.25" x14ac:dyDescent="0.25">
      <c r="A12" s="42" t="s">
        <v>19</v>
      </c>
      <c r="B12" s="4">
        <f t="shared" si="2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31">
        <v>0</v>
      </c>
    </row>
    <row r="13" spans="1:14" s="2" customFormat="1" ht="14.25" x14ac:dyDescent="0.25">
      <c r="A13" s="42" t="s">
        <v>20</v>
      </c>
      <c r="B13" s="4">
        <f t="shared" si="2"/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31">
        <v>0</v>
      </c>
    </row>
    <row r="14" spans="1:14" s="27" customFormat="1" ht="14.25" x14ac:dyDescent="0.25">
      <c r="A14" s="42" t="s">
        <v>21</v>
      </c>
      <c r="B14" s="4">
        <f t="shared" si="2"/>
        <v>7550000.0000000028</v>
      </c>
      <c r="C14" s="5">
        <v>629166.66666666674</v>
      </c>
      <c r="D14" s="5">
        <v>629166.66666666674</v>
      </c>
      <c r="E14" s="5">
        <v>629166.66666666674</v>
      </c>
      <c r="F14" s="5">
        <v>629166.66666666674</v>
      </c>
      <c r="G14" s="5">
        <v>629166.66666666674</v>
      </c>
      <c r="H14" s="5">
        <v>629166.66666666674</v>
      </c>
      <c r="I14" s="5">
        <v>629166.66666666674</v>
      </c>
      <c r="J14" s="5">
        <v>629166.66666666674</v>
      </c>
      <c r="K14" s="5">
        <v>629166.66666666674</v>
      </c>
      <c r="L14" s="5">
        <v>629166.66666666674</v>
      </c>
      <c r="M14" s="5">
        <v>629166.66666666674</v>
      </c>
      <c r="N14" s="32">
        <v>629166.66666666674</v>
      </c>
    </row>
    <row r="15" spans="1:14" s="27" customFormat="1" ht="14.25" x14ac:dyDescent="0.25">
      <c r="A15" s="42" t="s">
        <v>22</v>
      </c>
      <c r="B15" s="4">
        <f t="shared" si="2"/>
        <v>17599999.999999996</v>
      </c>
      <c r="C15" s="5">
        <v>1466666.6666666667</v>
      </c>
      <c r="D15" s="5">
        <v>1466666.6666666667</v>
      </c>
      <c r="E15" s="5">
        <v>1466666.6666666667</v>
      </c>
      <c r="F15" s="5">
        <v>1466666.6666666667</v>
      </c>
      <c r="G15" s="5">
        <v>1466666.6666666667</v>
      </c>
      <c r="H15" s="5">
        <v>1466666.6666666667</v>
      </c>
      <c r="I15" s="5">
        <v>1466666.6666666667</v>
      </c>
      <c r="J15" s="5">
        <v>1466666.6666666667</v>
      </c>
      <c r="K15" s="5">
        <v>1466666.6666666667</v>
      </c>
      <c r="L15" s="5">
        <v>1466666.6666666667</v>
      </c>
      <c r="M15" s="5">
        <v>1466666.6666666667</v>
      </c>
      <c r="N15" s="32">
        <v>1466666.6666666667</v>
      </c>
    </row>
    <row r="16" spans="1:14" s="27" customFormat="1" ht="25.5" x14ac:dyDescent="0.25">
      <c r="A16" s="42" t="s">
        <v>23</v>
      </c>
      <c r="B16" s="4">
        <f t="shared" si="2"/>
        <v>25349999.999999996</v>
      </c>
      <c r="C16" s="5">
        <v>2112499.9999999995</v>
      </c>
      <c r="D16" s="5">
        <v>2112499.9999999995</v>
      </c>
      <c r="E16" s="5">
        <v>2112499.9999999995</v>
      </c>
      <c r="F16" s="5">
        <v>2112499.9999999995</v>
      </c>
      <c r="G16" s="5">
        <v>2112499.9999999995</v>
      </c>
      <c r="H16" s="5">
        <v>2112499.9999999995</v>
      </c>
      <c r="I16" s="5">
        <v>2112499.9999999995</v>
      </c>
      <c r="J16" s="5">
        <v>2112499.9999999995</v>
      </c>
      <c r="K16" s="5">
        <v>2112499.9999999995</v>
      </c>
      <c r="L16" s="5">
        <v>2112499.9999999995</v>
      </c>
      <c r="M16" s="5">
        <v>2112499.9999999995</v>
      </c>
      <c r="N16" s="32">
        <v>2112499.9999999995</v>
      </c>
    </row>
    <row r="17" spans="1:14" s="27" customFormat="1" ht="14.25" x14ac:dyDescent="0.25">
      <c r="A17" s="34" t="s">
        <v>24</v>
      </c>
      <c r="B17" s="8">
        <f>SUM(B19)</f>
        <v>3300000</v>
      </c>
      <c r="C17" s="9">
        <f t="shared" ref="C17:N17" si="4">SUM(C19)</f>
        <v>275000</v>
      </c>
      <c r="D17" s="9">
        <f t="shared" si="4"/>
        <v>275000</v>
      </c>
      <c r="E17" s="9">
        <f t="shared" si="4"/>
        <v>275000</v>
      </c>
      <c r="F17" s="9">
        <f t="shared" si="4"/>
        <v>275000</v>
      </c>
      <c r="G17" s="9">
        <f t="shared" si="4"/>
        <v>275000</v>
      </c>
      <c r="H17" s="9">
        <f t="shared" si="4"/>
        <v>275000</v>
      </c>
      <c r="I17" s="9">
        <f t="shared" si="4"/>
        <v>275000</v>
      </c>
      <c r="J17" s="9">
        <f t="shared" si="4"/>
        <v>275000</v>
      </c>
      <c r="K17" s="9">
        <f t="shared" si="4"/>
        <v>275000</v>
      </c>
      <c r="L17" s="9">
        <f t="shared" si="4"/>
        <v>275000</v>
      </c>
      <c r="M17" s="9">
        <f t="shared" si="4"/>
        <v>275000</v>
      </c>
      <c r="N17" s="33">
        <f t="shared" si="4"/>
        <v>275000</v>
      </c>
    </row>
    <row r="18" spans="1:14" s="2" customFormat="1" ht="14.25" x14ac:dyDescent="0.25">
      <c r="A18" s="42" t="s">
        <v>25</v>
      </c>
      <c r="B18" s="4">
        <f>SUM(C18:N18)</f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31">
        <v>0</v>
      </c>
    </row>
    <row r="19" spans="1:14" s="2" customFormat="1" ht="14.25" x14ac:dyDescent="0.25">
      <c r="A19" s="42" t="s">
        <v>26</v>
      </c>
      <c r="B19" s="4">
        <f t="shared" ref="B19:B22" si="5">SUM(C19:N19)</f>
        <v>3300000</v>
      </c>
      <c r="C19" s="5">
        <v>275000</v>
      </c>
      <c r="D19" s="5">
        <v>275000</v>
      </c>
      <c r="E19" s="5">
        <v>275000</v>
      </c>
      <c r="F19" s="5">
        <v>275000</v>
      </c>
      <c r="G19" s="5">
        <v>275000</v>
      </c>
      <c r="H19" s="5">
        <v>275000</v>
      </c>
      <c r="I19" s="5">
        <v>275000</v>
      </c>
      <c r="J19" s="5">
        <v>275000</v>
      </c>
      <c r="K19" s="5">
        <v>275000</v>
      </c>
      <c r="L19" s="5">
        <v>275000</v>
      </c>
      <c r="M19" s="5">
        <v>275000</v>
      </c>
      <c r="N19" s="32">
        <v>275000</v>
      </c>
    </row>
    <row r="20" spans="1:14" s="2" customFormat="1" ht="14.25" x14ac:dyDescent="0.25">
      <c r="A20" s="42" t="s">
        <v>27</v>
      </c>
      <c r="B20" s="4">
        <f t="shared" si="5"/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31">
        <v>0</v>
      </c>
    </row>
    <row r="21" spans="1:14" s="27" customFormat="1" ht="14.25" x14ac:dyDescent="0.25">
      <c r="A21" s="42" t="s">
        <v>28</v>
      </c>
      <c r="B21" s="4">
        <f t="shared" si="5"/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31">
        <v>0</v>
      </c>
    </row>
    <row r="22" spans="1:14" s="2" customFormat="1" ht="14.25" x14ac:dyDescent="0.25">
      <c r="A22" s="42" t="s">
        <v>29</v>
      </c>
      <c r="B22" s="4">
        <f t="shared" si="5"/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31">
        <v>0</v>
      </c>
    </row>
    <row r="23" spans="1:14" s="2" customFormat="1" ht="14.25" x14ac:dyDescent="0.25">
      <c r="A23" s="34" t="s">
        <v>30</v>
      </c>
      <c r="B23" s="8">
        <f>SUM(B24:B25)</f>
        <v>1700000.0000000002</v>
      </c>
      <c r="C23" s="9">
        <f t="shared" ref="C23:N23" si="6">SUM(C24:C25)</f>
        <v>141666.66666666666</v>
      </c>
      <c r="D23" s="9">
        <f t="shared" si="6"/>
        <v>141666.66666666666</v>
      </c>
      <c r="E23" s="9">
        <f t="shared" si="6"/>
        <v>141666.66666666666</v>
      </c>
      <c r="F23" s="9">
        <f t="shared" si="6"/>
        <v>141666.66666666666</v>
      </c>
      <c r="G23" s="9">
        <f t="shared" si="6"/>
        <v>141666.66666666666</v>
      </c>
      <c r="H23" s="9">
        <f t="shared" si="6"/>
        <v>141666.66666666666</v>
      </c>
      <c r="I23" s="9">
        <f t="shared" si="6"/>
        <v>141666.66666666666</v>
      </c>
      <c r="J23" s="9">
        <f t="shared" si="6"/>
        <v>141666.66666666666</v>
      </c>
      <c r="K23" s="9">
        <f t="shared" si="6"/>
        <v>141666.66666666666</v>
      </c>
      <c r="L23" s="9">
        <f t="shared" si="6"/>
        <v>141666.66666666666</v>
      </c>
      <c r="M23" s="9">
        <f t="shared" si="6"/>
        <v>141666.66666666666</v>
      </c>
      <c r="N23" s="33">
        <f t="shared" si="6"/>
        <v>141666.66666666666</v>
      </c>
    </row>
    <row r="24" spans="1:14" s="2" customFormat="1" ht="14.25" x14ac:dyDescent="0.25">
      <c r="A24" s="42" t="s">
        <v>31</v>
      </c>
      <c r="B24" s="6">
        <f>SUM(C24:N24)</f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31">
        <v>0</v>
      </c>
    </row>
    <row r="25" spans="1:14" s="2" customFormat="1" ht="25.5" x14ac:dyDescent="0.25">
      <c r="A25" s="42" t="s">
        <v>32</v>
      </c>
      <c r="B25" s="6">
        <f>SUM(C25:N25)</f>
        <v>1700000.0000000002</v>
      </c>
      <c r="C25" s="5">
        <v>141666.66666666666</v>
      </c>
      <c r="D25" s="5">
        <v>141666.66666666666</v>
      </c>
      <c r="E25" s="5">
        <v>141666.66666666666</v>
      </c>
      <c r="F25" s="5">
        <v>141666.66666666666</v>
      </c>
      <c r="G25" s="5">
        <v>141666.66666666666</v>
      </c>
      <c r="H25" s="5">
        <v>141666.66666666666</v>
      </c>
      <c r="I25" s="5">
        <v>141666.66666666666</v>
      </c>
      <c r="J25" s="5">
        <v>141666.66666666666</v>
      </c>
      <c r="K25" s="5">
        <v>141666.66666666666</v>
      </c>
      <c r="L25" s="5">
        <v>141666.66666666666</v>
      </c>
      <c r="M25" s="5">
        <v>141666.66666666666</v>
      </c>
      <c r="N25" s="32">
        <v>141666.66666666666</v>
      </c>
    </row>
    <row r="26" spans="1:14" s="27" customFormat="1" ht="14.25" x14ac:dyDescent="0.25">
      <c r="A26" s="43" t="s">
        <v>33</v>
      </c>
      <c r="B26" s="10">
        <f>SUM(B27:B32)</f>
        <v>130740000</v>
      </c>
      <c r="C26" s="11">
        <f>SUM(C27:C32)</f>
        <v>10895000</v>
      </c>
      <c r="D26" s="11">
        <f t="shared" ref="D26:N26" si="7">SUM(D27:D32)</f>
        <v>10895000</v>
      </c>
      <c r="E26" s="11">
        <f t="shared" si="7"/>
        <v>10895000</v>
      </c>
      <c r="F26" s="11">
        <f t="shared" si="7"/>
        <v>10895000</v>
      </c>
      <c r="G26" s="11">
        <f t="shared" si="7"/>
        <v>10895000</v>
      </c>
      <c r="H26" s="11">
        <f t="shared" si="7"/>
        <v>10895000</v>
      </c>
      <c r="I26" s="11">
        <f t="shared" si="7"/>
        <v>10895000</v>
      </c>
      <c r="J26" s="11">
        <f t="shared" si="7"/>
        <v>10895000</v>
      </c>
      <c r="K26" s="11">
        <f t="shared" si="7"/>
        <v>10895000</v>
      </c>
      <c r="L26" s="11">
        <f t="shared" si="7"/>
        <v>10895000</v>
      </c>
      <c r="M26" s="11">
        <f t="shared" si="7"/>
        <v>10895000</v>
      </c>
      <c r="N26" s="30">
        <f t="shared" si="7"/>
        <v>10895000</v>
      </c>
    </row>
    <row r="27" spans="1:14" s="2" customFormat="1" ht="14.25" x14ac:dyDescent="0.25">
      <c r="A27" s="42" t="s">
        <v>34</v>
      </c>
      <c r="B27" s="4">
        <f>SUM(C27:N27)</f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31">
        <v>0</v>
      </c>
    </row>
    <row r="28" spans="1:14" s="2" customFormat="1" ht="14.25" x14ac:dyDescent="0.25">
      <c r="A28" s="42" t="s">
        <v>35</v>
      </c>
      <c r="B28" s="4">
        <f t="shared" ref="B28:B32" si="8">SUM(C28:N28)</f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31">
        <v>0</v>
      </c>
    </row>
    <row r="29" spans="1:14" s="2" customFormat="1" ht="14.25" x14ac:dyDescent="0.25">
      <c r="A29" s="42" t="s">
        <v>36</v>
      </c>
      <c r="B29" s="4">
        <f t="shared" si="8"/>
        <v>126480000</v>
      </c>
      <c r="C29" s="5">
        <v>10540000</v>
      </c>
      <c r="D29" s="5">
        <v>10540000</v>
      </c>
      <c r="E29" s="5">
        <v>10540000</v>
      </c>
      <c r="F29" s="5">
        <v>10540000</v>
      </c>
      <c r="G29" s="5">
        <v>10540000</v>
      </c>
      <c r="H29" s="5">
        <v>10540000</v>
      </c>
      <c r="I29" s="5">
        <v>10540000</v>
      </c>
      <c r="J29" s="5">
        <v>10540000</v>
      </c>
      <c r="K29" s="5">
        <v>10540000</v>
      </c>
      <c r="L29" s="5">
        <v>10540000</v>
      </c>
      <c r="M29" s="5">
        <v>10540000</v>
      </c>
      <c r="N29" s="32">
        <v>10540000</v>
      </c>
    </row>
    <row r="30" spans="1:14" s="27" customFormat="1" ht="14.25" x14ac:dyDescent="0.25">
      <c r="A30" s="42" t="s">
        <v>37</v>
      </c>
      <c r="B30" s="4">
        <f t="shared" si="8"/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31">
        <v>0</v>
      </c>
    </row>
    <row r="31" spans="1:14" s="2" customFormat="1" ht="14.25" x14ac:dyDescent="0.25">
      <c r="A31" s="42" t="s">
        <v>38</v>
      </c>
      <c r="B31" s="4">
        <f t="shared" si="8"/>
        <v>10000</v>
      </c>
      <c r="C31" s="21">
        <v>833.33333333333337</v>
      </c>
      <c r="D31" s="21">
        <v>833.33333333333337</v>
      </c>
      <c r="E31" s="21">
        <v>833.33333333333337</v>
      </c>
      <c r="F31" s="21">
        <v>833.33333333333337</v>
      </c>
      <c r="G31" s="21">
        <v>833.33333333333337</v>
      </c>
      <c r="H31" s="21">
        <v>833.33333333333337</v>
      </c>
      <c r="I31" s="21">
        <v>833.33333333333337</v>
      </c>
      <c r="J31" s="21">
        <v>833.33333333333337</v>
      </c>
      <c r="K31" s="21">
        <v>833.33333333333337</v>
      </c>
      <c r="L31" s="21">
        <v>833.33333333333337</v>
      </c>
      <c r="M31" s="21">
        <v>833.33333333333337</v>
      </c>
      <c r="N31" s="35">
        <v>833.33333333333337</v>
      </c>
    </row>
    <row r="32" spans="1:14" s="2" customFormat="1" ht="25.5" x14ac:dyDescent="0.25">
      <c r="A32" s="42" t="s">
        <v>39</v>
      </c>
      <c r="B32" s="4">
        <f t="shared" si="8"/>
        <v>4249999.9999999991</v>
      </c>
      <c r="C32" s="5">
        <v>354166.66666666669</v>
      </c>
      <c r="D32" s="5">
        <v>354166.66666666669</v>
      </c>
      <c r="E32" s="5">
        <v>354166.66666666669</v>
      </c>
      <c r="F32" s="5">
        <v>354166.66666666669</v>
      </c>
      <c r="G32" s="5">
        <v>354166.66666666669</v>
      </c>
      <c r="H32" s="5">
        <v>354166.66666666669</v>
      </c>
      <c r="I32" s="5">
        <v>354166.66666666669</v>
      </c>
      <c r="J32" s="5">
        <v>354166.66666666669</v>
      </c>
      <c r="K32" s="5">
        <v>354166.66666666669</v>
      </c>
      <c r="L32" s="5">
        <v>354166.66666666669</v>
      </c>
      <c r="M32" s="5">
        <v>354166.66666666669</v>
      </c>
      <c r="N32" s="32">
        <v>354166.66666666669</v>
      </c>
    </row>
    <row r="33" spans="1:14" s="2" customFormat="1" ht="14.25" x14ac:dyDescent="0.25">
      <c r="A33" s="34" t="s">
        <v>40</v>
      </c>
      <c r="B33" s="10">
        <f>SUM(B34:B35)</f>
        <v>15229999.999999998</v>
      </c>
      <c r="C33" s="11">
        <f t="shared" ref="C33:N33" si="9">SUM(C34:C35)</f>
        <v>1269166.6666666667</v>
      </c>
      <c r="D33" s="11">
        <f t="shared" si="9"/>
        <v>1269166.6666666667</v>
      </c>
      <c r="E33" s="11">
        <f t="shared" si="9"/>
        <v>1269166.6666666667</v>
      </c>
      <c r="F33" s="11">
        <f t="shared" si="9"/>
        <v>1269166.6666666667</v>
      </c>
      <c r="G33" s="11">
        <f t="shared" si="9"/>
        <v>1269166.6666666667</v>
      </c>
      <c r="H33" s="11">
        <f t="shared" si="9"/>
        <v>1269166.6666666667</v>
      </c>
      <c r="I33" s="11">
        <f t="shared" si="9"/>
        <v>1269166.6666666667</v>
      </c>
      <c r="J33" s="11">
        <f t="shared" si="9"/>
        <v>1269166.6666666667</v>
      </c>
      <c r="K33" s="11">
        <f t="shared" si="9"/>
        <v>1269166.6666666667</v>
      </c>
      <c r="L33" s="11">
        <f t="shared" si="9"/>
        <v>1269166.6666666667</v>
      </c>
      <c r="M33" s="11">
        <f t="shared" si="9"/>
        <v>1269166.6666666667</v>
      </c>
      <c r="N33" s="30">
        <f t="shared" si="9"/>
        <v>1269166.6666666667</v>
      </c>
    </row>
    <row r="34" spans="1:14" s="2" customFormat="1" ht="14.25" x14ac:dyDescent="0.25">
      <c r="A34" s="42" t="s">
        <v>40</v>
      </c>
      <c r="B34" s="4">
        <f>SUM(C34:N34)</f>
        <v>15229999.999999998</v>
      </c>
      <c r="C34" s="5">
        <v>1269166.6666666667</v>
      </c>
      <c r="D34" s="5">
        <v>1269166.6666666667</v>
      </c>
      <c r="E34" s="5">
        <v>1269166.6666666667</v>
      </c>
      <c r="F34" s="5">
        <v>1269166.6666666667</v>
      </c>
      <c r="G34" s="5">
        <v>1269166.6666666667</v>
      </c>
      <c r="H34" s="5">
        <v>1269166.6666666667</v>
      </c>
      <c r="I34" s="5">
        <v>1269166.6666666667</v>
      </c>
      <c r="J34" s="5">
        <v>1269166.6666666667</v>
      </c>
      <c r="K34" s="5">
        <v>1269166.6666666667</v>
      </c>
      <c r="L34" s="5">
        <v>1269166.6666666667</v>
      </c>
      <c r="M34" s="5">
        <v>1269166.6666666667</v>
      </c>
      <c r="N34" s="32">
        <v>1269166.6666666667</v>
      </c>
    </row>
    <row r="35" spans="1:14" s="2" customFormat="1" ht="14.25" x14ac:dyDescent="0.25">
      <c r="A35" s="42" t="s">
        <v>41</v>
      </c>
      <c r="B35" s="4">
        <f>SUM(C35:N35)</f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31">
        <v>0</v>
      </c>
    </row>
    <row r="36" spans="1:14" s="27" customFormat="1" ht="25.5" x14ac:dyDescent="0.25">
      <c r="A36" s="42" t="s">
        <v>42</v>
      </c>
      <c r="B36" s="4">
        <f>SUM(C36:N36)</f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31">
        <v>0</v>
      </c>
    </row>
    <row r="37" spans="1:14" s="2" customFormat="1" ht="14.25" x14ac:dyDescent="0.25">
      <c r="A37" s="34" t="s">
        <v>43</v>
      </c>
      <c r="B37" s="10">
        <f>SUM(B38:B51)</f>
        <v>20445000</v>
      </c>
      <c r="C37" s="11">
        <f>SUM(C38:C41)</f>
        <v>1703750.0000000002</v>
      </c>
      <c r="D37" s="11">
        <f t="shared" ref="D37:N37" si="10">SUM(D38:D41)</f>
        <v>1703750.0000000002</v>
      </c>
      <c r="E37" s="11">
        <f t="shared" si="10"/>
        <v>1703750.0000000002</v>
      </c>
      <c r="F37" s="11">
        <f t="shared" si="10"/>
        <v>1703750.0000000002</v>
      </c>
      <c r="G37" s="11">
        <f t="shared" si="10"/>
        <v>1703750.0000000002</v>
      </c>
      <c r="H37" s="11">
        <f t="shared" si="10"/>
        <v>1703750.0000000002</v>
      </c>
      <c r="I37" s="11">
        <f t="shared" si="10"/>
        <v>1703750.0000000002</v>
      </c>
      <c r="J37" s="11">
        <f t="shared" si="10"/>
        <v>1703750.0000000002</v>
      </c>
      <c r="K37" s="11">
        <f t="shared" si="10"/>
        <v>1703750.0000000002</v>
      </c>
      <c r="L37" s="11">
        <f t="shared" si="10"/>
        <v>1703750.0000000002</v>
      </c>
      <c r="M37" s="11">
        <f t="shared" si="10"/>
        <v>1703750.0000000002</v>
      </c>
      <c r="N37" s="30">
        <f t="shared" si="10"/>
        <v>1703750.0000000002</v>
      </c>
    </row>
    <row r="38" spans="1:14" s="2" customFormat="1" ht="14.25" x14ac:dyDescent="0.25">
      <c r="A38" s="42" t="s">
        <v>43</v>
      </c>
      <c r="B38" s="4">
        <f>SUM(C38:N38)</f>
        <v>18935000</v>
      </c>
      <c r="C38" s="5">
        <v>1577916.6666666667</v>
      </c>
      <c r="D38" s="5">
        <v>1577916.6666666667</v>
      </c>
      <c r="E38" s="5">
        <v>1577916.6666666667</v>
      </c>
      <c r="F38" s="5">
        <v>1577916.6666666667</v>
      </c>
      <c r="G38" s="5">
        <v>1577916.6666666667</v>
      </c>
      <c r="H38" s="5">
        <v>1577916.6666666667</v>
      </c>
      <c r="I38" s="5">
        <v>1577916.6666666667</v>
      </c>
      <c r="J38" s="5">
        <v>1577916.6666666667</v>
      </c>
      <c r="K38" s="5">
        <v>1577916.6666666667</v>
      </c>
      <c r="L38" s="5">
        <v>1577916.6666666667</v>
      </c>
      <c r="M38" s="5">
        <v>1577916.6666666667</v>
      </c>
      <c r="N38" s="32">
        <v>1577916.6666666667</v>
      </c>
    </row>
    <row r="39" spans="1:14" s="2" customFormat="1" ht="14.25" x14ac:dyDescent="0.25">
      <c r="A39" s="42" t="s">
        <v>44</v>
      </c>
      <c r="B39" s="4">
        <f t="shared" ref="B39:B41" si="11">SUM(C39:N39)</f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2"/>
    </row>
    <row r="40" spans="1:14" s="2" customFormat="1" ht="14.25" x14ac:dyDescent="0.25">
      <c r="A40" s="42" t="s">
        <v>45</v>
      </c>
      <c r="B40" s="4">
        <f t="shared" si="11"/>
        <v>1490000.0000000002</v>
      </c>
      <c r="C40" s="5">
        <v>124166.66666666667</v>
      </c>
      <c r="D40" s="5">
        <v>124166.66666666667</v>
      </c>
      <c r="E40" s="5">
        <v>124166.66666666667</v>
      </c>
      <c r="F40" s="5">
        <v>124166.66666666667</v>
      </c>
      <c r="G40" s="5">
        <v>124166.66666666667</v>
      </c>
      <c r="H40" s="5">
        <v>124166.66666666667</v>
      </c>
      <c r="I40" s="5">
        <v>124166.66666666667</v>
      </c>
      <c r="J40" s="5">
        <v>124166.66666666667</v>
      </c>
      <c r="K40" s="5">
        <v>124166.66666666667</v>
      </c>
      <c r="L40" s="5">
        <v>124166.66666666667</v>
      </c>
      <c r="M40" s="5">
        <v>124166.66666666667</v>
      </c>
      <c r="N40" s="32">
        <v>124166.66666666667</v>
      </c>
    </row>
    <row r="41" spans="1:14" s="2" customFormat="1" ht="25.5" x14ac:dyDescent="0.25">
      <c r="A41" s="42" t="s">
        <v>46</v>
      </c>
      <c r="B41" s="4">
        <f t="shared" si="11"/>
        <v>20000</v>
      </c>
      <c r="C41" s="5">
        <v>1666.6666666666667</v>
      </c>
      <c r="D41" s="5">
        <v>1666.6666666666667</v>
      </c>
      <c r="E41" s="5">
        <v>1666.6666666666667</v>
      </c>
      <c r="F41" s="5">
        <v>1666.6666666666667</v>
      </c>
      <c r="G41" s="5">
        <v>1666.6666666666667</v>
      </c>
      <c r="H41" s="5">
        <v>1666.6666666666667</v>
      </c>
      <c r="I41" s="5">
        <v>1666.6666666666667</v>
      </c>
      <c r="J41" s="5">
        <v>1666.6666666666667</v>
      </c>
      <c r="K41" s="5">
        <v>1666.6666666666667</v>
      </c>
      <c r="L41" s="5">
        <v>1666.6666666666667</v>
      </c>
      <c r="M41" s="5">
        <v>1666.6666666666667</v>
      </c>
      <c r="N41" s="32">
        <v>1666.6666666666667</v>
      </c>
    </row>
    <row r="42" spans="1:14" s="2" customFormat="1" ht="14.25" x14ac:dyDescent="0.25">
      <c r="A42" s="44" t="s">
        <v>47</v>
      </c>
      <c r="B42" s="10">
        <f>SUM(B43:B51)</f>
        <v>0</v>
      </c>
      <c r="C42" s="11">
        <f t="shared" ref="C42:N42" si="12">SUM(C43:C51)</f>
        <v>0</v>
      </c>
      <c r="D42" s="11">
        <f t="shared" si="12"/>
        <v>0</v>
      </c>
      <c r="E42" s="11">
        <f t="shared" si="12"/>
        <v>0</v>
      </c>
      <c r="F42" s="11">
        <f t="shared" si="12"/>
        <v>0</v>
      </c>
      <c r="G42" s="11">
        <f t="shared" si="12"/>
        <v>0</v>
      </c>
      <c r="H42" s="11">
        <f t="shared" si="12"/>
        <v>0</v>
      </c>
      <c r="I42" s="11">
        <f t="shared" si="12"/>
        <v>0</v>
      </c>
      <c r="J42" s="11">
        <f t="shared" si="12"/>
        <v>0</v>
      </c>
      <c r="K42" s="11">
        <f t="shared" si="12"/>
        <v>0</v>
      </c>
      <c r="L42" s="11">
        <f t="shared" si="12"/>
        <v>0</v>
      </c>
      <c r="M42" s="11">
        <f t="shared" si="12"/>
        <v>0</v>
      </c>
      <c r="N42" s="30">
        <f t="shared" si="12"/>
        <v>0</v>
      </c>
    </row>
    <row r="43" spans="1:14" s="2" customFormat="1" ht="25.5" x14ac:dyDescent="0.25">
      <c r="A43" s="42" t="s">
        <v>48</v>
      </c>
      <c r="B43" s="4">
        <f t="shared" ref="B43:B51" si="13">SUM(C43:N43)</f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31">
        <v>0</v>
      </c>
    </row>
    <row r="44" spans="1:14" s="2" customFormat="1" ht="25.5" x14ac:dyDescent="0.25">
      <c r="A44" s="42" t="s">
        <v>49</v>
      </c>
      <c r="B44" s="4">
        <f t="shared" si="13"/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31">
        <v>0</v>
      </c>
    </row>
    <row r="45" spans="1:14" s="2" customFormat="1" ht="25.5" x14ac:dyDescent="0.25">
      <c r="A45" s="42" t="s">
        <v>50</v>
      </c>
      <c r="B45" s="4">
        <f t="shared" si="13"/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31">
        <v>0</v>
      </c>
    </row>
    <row r="46" spans="1:14" s="2" customFormat="1" ht="25.5" x14ac:dyDescent="0.25">
      <c r="A46" s="42" t="s">
        <v>51</v>
      </c>
      <c r="B46" s="4">
        <f t="shared" si="13"/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31">
        <v>0</v>
      </c>
    </row>
    <row r="47" spans="1:14" s="2" customFormat="1" ht="25.5" x14ac:dyDescent="0.25">
      <c r="A47" s="42" t="s">
        <v>52</v>
      </c>
      <c r="B47" s="4">
        <f t="shared" si="13"/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31">
        <v>0</v>
      </c>
    </row>
    <row r="48" spans="1:14" s="2" customFormat="1" ht="25.5" x14ac:dyDescent="0.25">
      <c r="A48" s="42" t="s">
        <v>53</v>
      </c>
      <c r="B48" s="4">
        <f t="shared" si="13"/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31">
        <v>0</v>
      </c>
    </row>
    <row r="49" spans="1:14" s="2" customFormat="1" ht="25.5" x14ac:dyDescent="0.25">
      <c r="A49" s="42" t="s">
        <v>54</v>
      </c>
      <c r="B49" s="4">
        <f t="shared" si="13"/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31">
        <v>0</v>
      </c>
    </row>
    <row r="50" spans="1:14" s="2" customFormat="1" ht="25.5" x14ac:dyDescent="0.25">
      <c r="A50" s="42" t="s">
        <v>55</v>
      </c>
      <c r="B50" s="4">
        <f t="shared" si="13"/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31">
        <v>0</v>
      </c>
    </row>
    <row r="51" spans="1:14" s="2" customFormat="1" ht="14.25" x14ac:dyDescent="0.25">
      <c r="A51" s="42" t="s">
        <v>56</v>
      </c>
      <c r="B51" s="4">
        <f t="shared" si="13"/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31">
        <v>0</v>
      </c>
    </row>
    <row r="52" spans="1:14" s="2" customFormat="1" ht="25.5" x14ac:dyDescent="0.25">
      <c r="A52" s="44" t="s">
        <v>57</v>
      </c>
      <c r="B52" s="10">
        <f>SUM(B53:B56)</f>
        <v>508002000</v>
      </c>
      <c r="C52" s="11">
        <f t="shared" ref="C52:N52" si="14">SUM(C53:C56)</f>
        <v>42333499.999999993</v>
      </c>
      <c r="D52" s="11">
        <f t="shared" si="14"/>
        <v>42333499.999999993</v>
      </c>
      <c r="E52" s="11">
        <f t="shared" si="14"/>
        <v>42333499.999999993</v>
      </c>
      <c r="F52" s="11">
        <f t="shared" si="14"/>
        <v>42333499.999999993</v>
      </c>
      <c r="G52" s="11">
        <f t="shared" si="14"/>
        <v>42333499.999999993</v>
      </c>
      <c r="H52" s="11">
        <f t="shared" si="14"/>
        <v>42333499.999999993</v>
      </c>
      <c r="I52" s="11">
        <f t="shared" si="14"/>
        <v>42333499.999999993</v>
      </c>
      <c r="J52" s="11">
        <f t="shared" si="14"/>
        <v>42333499.999999993</v>
      </c>
      <c r="K52" s="11">
        <f t="shared" si="14"/>
        <v>42333499.999999993</v>
      </c>
      <c r="L52" s="11">
        <f t="shared" si="14"/>
        <v>42333499.999999993</v>
      </c>
      <c r="M52" s="11">
        <f t="shared" si="14"/>
        <v>42333499.999999993</v>
      </c>
      <c r="N52" s="30">
        <f t="shared" si="14"/>
        <v>42333499.999999993</v>
      </c>
    </row>
    <row r="53" spans="1:14" s="2" customFormat="1" ht="14.25" x14ac:dyDescent="0.25">
      <c r="A53" s="42" t="s">
        <v>58</v>
      </c>
      <c r="B53" s="4">
        <f>SUM(C53:N53)</f>
        <v>350500000</v>
      </c>
      <c r="C53" s="5">
        <v>29208333.333333332</v>
      </c>
      <c r="D53" s="5">
        <v>29208333.333333332</v>
      </c>
      <c r="E53" s="5">
        <v>29208333.333333332</v>
      </c>
      <c r="F53" s="5">
        <v>29208333.333333332</v>
      </c>
      <c r="G53" s="5">
        <v>29208333.333333332</v>
      </c>
      <c r="H53" s="5">
        <v>29208333.333333332</v>
      </c>
      <c r="I53" s="5">
        <v>29208333.333333332</v>
      </c>
      <c r="J53" s="5">
        <v>29208333.333333332</v>
      </c>
      <c r="K53" s="5">
        <v>29208333.333333332</v>
      </c>
      <c r="L53" s="5">
        <v>29208333.333333332</v>
      </c>
      <c r="M53" s="5">
        <v>29208333.333333332</v>
      </c>
      <c r="N53" s="32">
        <v>29208333.333333332</v>
      </c>
    </row>
    <row r="54" spans="1:14" s="2" customFormat="1" ht="14.25" x14ac:dyDescent="0.25">
      <c r="A54" s="42" t="s">
        <v>59</v>
      </c>
      <c r="B54" s="4">
        <f t="shared" ref="B54:B57" si="15">SUM(C54:N54)</f>
        <v>128499999.99999999</v>
      </c>
      <c r="C54" s="5">
        <v>10708333.333333334</v>
      </c>
      <c r="D54" s="5">
        <v>10708333.333333334</v>
      </c>
      <c r="E54" s="5">
        <v>10708333.333333334</v>
      </c>
      <c r="F54" s="5">
        <v>10708333.333333334</v>
      </c>
      <c r="G54" s="5">
        <v>10708333.333333334</v>
      </c>
      <c r="H54" s="5">
        <v>10708333.333333334</v>
      </c>
      <c r="I54" s="5">
        <v>10708333.333333334</v>
      </c>
      <c r="J54" s="5">
        <v>10708333.333333334</v>
      </c>
      <c r="K54" s="5">
        <v>10708333.333333334</v>
      </c>
      <c r="L54" s="5">
        <v>10708333.333333334</v>
      </c>
      <c r="M54" s="5">
        <v>10708333.333333334</v>
      </c>
      <c r="N54" s="32">
        <v>10708333.333333334</v>
      </c>
    </row>
    <row r="55" spans="1:14" s="2" customFormat="1" ht="14.25" x14ac:dyDescent="0.25">
      <c r="A55" s="42" t="s">
        <v>60</v>
      </c>
      <c r="B55" s="4">
        <f t="shared" si="15"/>
        <v>1700000.0000000002</v>
      </c>
      <c r="C55" s="5">
        <v>141666.66666666666</v>
      </c>
      <c r="D55" s="5">
        <v>141666.66666666666</v>
      </c>
      <c r="E55" s="5">
        <v>141666.66666666666</v>
      </c>
      <c r="F55" s="5">
        <v>141666.66666666666</v>
      </c>
      <c r="G55" s="5">
        <v>141666.66666666666</v>
      </c>
      <c r="H55" s="5">
        <v>141666.66666666666</v>
      </c>
      <c r="I55" s="5">
        <v>141666.66666666666</v>
      </c>
      <c r="J55" s="5">
        <v>141666.66666666666</v>
      </c>
      <c r="K55" s="5">
        <v>141666.66666666666</v>
      </c>
      <c r="L55" s="5">
        <v>141666.66666666666</v>
      </c>
      <c r="M55" s="5">
        <v>141666.66666666666</v>
      </c>
      <c r="N55" s="32">
        <v>141666.66666666666</v>
      </c>
    </row>
    <row r="56" spans="1:14" s="2" customFormat="1" ht="14.25" x14ac:dyDescent="0.25">
      <c r="A56" s="42" t="s">
        <v>61</v>
      </c>
      <c r="B56" s="4">
        <f t="shared" si="15"/>
        <v>27302000.000000004</v>
      </c>
      <c r="C56" s="5">
        <v>2275166.6666666665</v>
      </c>
      <c r="D56" s="5">
        <v>2275166.6666666665</v>
      </c>
      <c r="E56" s="5">
        <v>2275166.6666666665</v>
      </c>
      <c r="F56" s="5">
        <v>2275166.6666666665</v>
      </c>
      <c r="G56" s="5">
        <v>2275166.6666666665</v>
      </c>
      <c r="H56" s="5">
        <v>2275166.6666666665</v>
      </c>
      <c r="I56" s="5">
        <v>2275166.6666666665</v>
      </c>
      <c r="J56" s="5">
        <v>2275166.6666666665</v>
      </c>
      <c r="K56" s="5">
        <v>2275166.6666666665</v>
      </c>
      <c r="L56" s="5">
        <v>2275166.6666666665</v>
      </c>
      <c r="M56" s="5">
        <v>2275166.6666666665</v>
      </c>
      <c r="N56" s="32">
        <v>2275166.6666666665</v>
      </c>
    </row>
    <row r="57" spans="1:14" s="2" customFormat="1" ht="14.25" x14ac:dyDescent="0.25">
      <c r="A57" s="42" t="s">
        <v>62</v>
      </c>
      <c r="B57" s="4">
        <f t="shared" si="15"/>
        <v>0</v>
      </c>
      <c r="C57" s="7"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32"/>
    </row>
    <row r="58" spans="1:14" s="2" customFormat="1" ht="14.25" x14ac:dyDescent="0.25">
      <c r="A58" s="44" t="s">
        <v>63</v>
      </c>
      <c r="B58" s="10">
        <f t="shared" ref="B58:N58" si="16">SUM(B59:B62)</f>
        <v>0</v>
      </c>
      <c r="C58" s="11">
        <f t="shared" si="16"/>
        <v>0</v>
      </c>
      <c r="D58" s="11">
        <f t="shared" si="16"/>
        <v>0</v>
      </c>
      <c r="E58" s="11">
        <f t="shared" si="16"/>
        <v>0</v>
      </c>
      <c r="F58" s="11">
        <f t="shared" si="16"/>
        <v>0</v>
      </c>
      <c r="G58" s="11">
        <f t="shared" si="16"/>
        <v>0</v>
      </c>
      <c r="H58" s="11">
        <f t="shared" si="16"/>
        <v>0</v>
      </c>
      <c r="I58" s="11">
        <f t="shared" si="16"/>
        <v>0</v>
      </c>
      <c r="J58" s="11">
        <f t="shared" si="16"/>
        <v>0</v>
      </c>
      <c r="K58" s="11">
        <f t="shared" si="16"/>
        <v>0</v>
      </c>
      <c r="L58" s="11">
        <f t="shared" si="16"/>
        <v>0</v>
      </c>
      <c r="M58" s="11">
        <f t="shared" si="16"/>
        <v>0</v>
      </c>
      <c r="N58" s="30">
        <f t="shared" si="16"/>
        <v>0</v>
      </c>
    </row>
    <row r="59" spans="1:14" s="2" customFormat="1" ht="14.25" x14ac:dyDescent="0.25">
      <c r="A59" s="42" t="s">
        <v>64</v>
      </c>
      <c r="B59" s="4">
        <f>SUM(C59:N59)</f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31">
        <v>0</v>
      </c>
    </row>
    <row r="60" spans="1:14" s="2" customFormat="1" ht="14.25" x14ac:dyDescent="0.25">
      <c r="A60" s="42" t="s">
        <v>65</v>
      </c>
      <c r="B60" s="4">
        <f>SUM(C60:N60)</f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31">
        <v>0</v>
      </c>
    </row>
    <row r="61" spans="1:14" s="2" customFormat="1" ht="14.25" x14ac:dyDescent="0.25">
      <c r="A61" s="42" t="s">
        <v>66</v>
      </c>
      <c r="B61" s="4">
        <f>SUM(C61:N61)</f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31">
        <v>0</v>
      </c>
    </row>
    <row r="62" spans="1:14" s="2" customFormat="1" ht="14.25" x14ac:dyDescent="0.25">
      <c r="A62" s="42" t="s">
        <v>67</v>
      </c>
      <c r="B62" s="4">
        <f>SUM(C62:N62)</f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31">
        <v>0</v>
      </c>
    </row>
    <row r="63" spans="1:14" s="2" customFormat="1" ht="14.25" x14ac:dyDescent="0.25">
      <c r="A63" s="42" t="s">
        <v>68</v>
      </c>
      <c r="B63" s="4">
        <f t="shared" ref="B63:B65" si="17">SUM(C63:N63)</f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31">
        <v>0</v>
      </c>
    </row>
    <row r="64" spans="1:14" s="2" customFormat="1" ht="14.25" x14ac:dyDescent="0.25">
      <c r="A64" s="42" t="s">
        <v>69</v>
      </c>
      <c r="B64" s="4">
        <f t="shared" si="17"/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31">
        <v>0</v>
      </c>
    </row>
    <row r="65" spans="1:14" s="2" customFormat="1" ht="14.25" x14ac:dyDescent="0.25">
      <c r="A65" s="42" t="s">
        <v>70</v>
      </c>
      <c r="B65" s="4">
        <f t="shared" si="17"/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31">
        <v>0</v>
      </c>
    </row>
    <row r="66" spans="1:14" s="2" customFormat="1" ht="14.25" x14ac:dyDescent="0.25">
      <c r="A66" s="34" t="s">
        <v>71</v>
      </c>
      <c r="B66" s="10">
        <f>SUM(B67:B69)</f>
        <v>0</v>
      </c>
      <c r="C66" s="11">
        <f t="shared" ref="C66:M66" si="18">SUM(C67:C69)</f>
        <v>0</v>
      </c>
      <c r="D66" s="11">
        <f t="shared" si="18"/>
        <v>0</v>
      </c>
      <c r="E66" s="11">
        <f t="shared" si="18"/>
        <v>0</v>
      </c>
      <c r="F66" s="11">
        <f t="shared" si="18"/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30">
        <f>SUM(N67:N69)</f>
        <v>0</v>
      </c>
    </row>
    <row r="67" spans="1:14" s="2" customFormat="1" ht="14.25" x14ac:dyDescent="0.25">
      <c r="A67" s="42" t="s">
        <v>72</v>
      </c>
      <c r="B67" s="4">
        <f>SUM(C67:N67)</f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31">
        <v>0</v>
      </c>
    </row>
    <row r="68" spans="1:14" s="2" customFormat="1" ht="14.25" x14ac:dyDescent="0.25">
      <c r="A68" s="42" t="s">
        <v>73</v>
      </c>
      <c r="B68" s="4">
        <f>SUM(C68:N68)</f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31">
        <v>0</v>
      </c>
    </row>
    <row r="69" spans="1:14" s="2" customFormat="1" thickBot="1" x14ac:dyDescent="0.3">
      <c r="A69" s="45" t="s">
        <v>74</v>
      </c>
      <c r="B69" s="36">
        <f>SUM(C69:N69)</f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8">
        <v>0</v>
      </c>
    </row>
    <row r="70" spans="1:14" s="2" customFormat="1" x14ac:dyDescent="0.25"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mergeCells count="2">
    <mergeCell ref="A4:N4"/>
    <mergeCell ref="A2:N2"/>
  </mergeCells>
  <pageMargins left="0.11811023622047245" right="0.11811023622047245" top="1.5354330708661419" bottom="0.74803149606299213" header="0.31496062992125984" footer="0.31496062992125984"/>
  <pageSetup paperSize="5" scale="5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2023-02-10T22:09:10Z</cp:lastPrinted>
  <dcterms:created xsi:type="dcterms:W3CDTF">2020-01-23T21:01:28Z</dcterms:created>
  <dcterms:modified xsi:type="dcterms:W3CDTF">2023-02-10T22:09:26Z</dcterms:modified>
</cp:coreProperties>
</file>