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2do Trimestre PRESUPUESTO ABRIL - JUNIO\IV. Información Financiera Adicional LDF\"/>
    </mc:Choice>
  </mc:AlternateContent>
  <xr:revisionPtr revIDLastSave="0" documentId="13_ncr:1_{EC68BE7B-D108-4266-935D-6DA34129BA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8" i="1" l="1"/>
  <c r="G242" i="1"/>
  <c r="G240" i="1" s="1"/>
  <c r="G241" i="1"/>
  <c r="G107" i="1"/>
  <c r="D16" i="1" l="1"/>
  <c r="C223" i="1" l="1"/>
  <c r="D158" i="1"/>
  <c r="B90" i="1"/>
  <c r="C90" i="1"/>
  <c r="B45" i="1"/>
  <c r="F90" i="1" l="1"/>
  <c r="E90" i="1"/>
  <c r="F150" i="1" l="1"/>
  <c r="C168" i="1"/>
  <c r="G93" i="1"/>
  <c r="D218" i="1" l="1"/>
  <c r="C150" i="1"/>
  <c r="C213" i="1"/>
  <c r="C236" i="1"/>
  <c r="C240" i="1"/>
  <c r="D220" i="1"/>
  <c r="D221" i="1"/>
  <c r="D183" i="1"/>
  <c r="F80" i="1"/>
  <c r="G183" i="1" l="1"/>
  <c r="D178" i="1"/>
  <c r="D174" i="1"/>
  <c r="G174" i="1" s="1"/>
  <c r="D175" i="1"/>
  <c r="G175" i="1" s="1"/>
  <c r="G176" i="1"/>
  <c r="G177" i="1"/>
  <c r="E17" i="1"/>
  <c r="B17" i="1"/>
  <c r="F107" i="1"/>
  <c r="C107" i="1"/>
  <c r="C45" i="1"/>
  <c r="C25" i="1"/>
  <c r="B25" i="1"/>
  <c r="B35" i="1"/>
  <c r="B80" i="1"/>
  <c r="D110" i="1"/>
  <c r="D107" i="1" l="1"/>
  <c r="E158" i="1"/>
  <c r="F158" i="1"/>
  <c r="C158" i="1"/>
  <c r="G218" i="1"/>
  <c r="G220" i="1"/>
  <c r="G221" i="1"/>
  <c r="E213" i="1"/>
  <c r="D215" i="1"/>
  <c r="D216" i="1"/>
  <c r="G216" i="1" s="1"/>
  <c r="D52" i="1" l="1"/>
  <c r="D94" i="1"/>
  <c r="D96" i="1"/>
  <c r="D97" i="1"/>
  <c r="D98" i="1"/>
  <c r="D99" i="1"/>
  <c r="D100" i="1"/>
  <c r="D101" i="1"/>
  <c r="D95" i="1"/>
  <c r="D90" i="1"/>
  <c r="D85" i="1"/>
  <c r="D87" i="1"/>
  <c r="D88" i="1"/>
  <c r="E150" i="1"/>
  <c r="D172" i="1"/>
  <c r="D236" i="1"/>
  <c r="F168" i="1"/>
  <c r="E168" i="1"/>
  <c r="C17" i="1"/>
  <c r="C80" i="1"/>
  <c r="C103" i="1"/>
  <c r="D170" i="1"/>
  <c r="D160" i="1"/>
  <c r="D161" i="1"/>
  <c r="D162" i="1"/>
  <c r="D163" i="1"/>
  <c r="D166" i="1"/>
  <c r="D159" i="1"/>
  <c r="D152" i="1"/>
  <c r="D153" i="1"/>
  <c r="D154" i="1"/>
  <c r="D155" i="1"/>
  <c r="G155" i="1" s="1"/>
  <c r="D156" i="1"/>
  <c r="D157" i="1"/>
  <c r="D151" i="1"/>
  <c r="D150" i="1" l="1"/>
  <c r="D80" i="1"/>
  <c r="G159" i="1"/>
  <c r="G151" i="1"/>
  <c r="E240" i="1" l="1"/>
  <c r="E25" i="1" l="1"/>
  <c r="E80" i="1"/>
  <c r="E107" i="1"/>
  <c r="D48" i="1"/>
  <c r="D49" i="1"/>
  <c r="D53" i="1"/>
  <c r="D55" i="1"/>
  <c r="G236" i="1"/>
  <c r="G243" i="1"/>
  <c r="G244" i="1"/>
  <c r="G245" i="1"/>
  <c r="G246" i="1"/>
  <c r="G247" i="1"/>
  <c r="F240" i="1"/>
  <c r="D240" i="1"/>
  <c r="G238" i="1"/>
  <c r="G237" i="1"/>
  <c r="E236" i="1"/>
  <c r="G229" i="1"/>
  <c r="G230" i="1"/>
  <c r="G231" i="1"/>
  <c r="G232" i="1"/>
  <c r="G233" i="1"/>
  <c r="G234" i="1"/>
  <c r="G235" i="1"/>
  <c r="G228" i="1"/>
  <c r="D227" i="1"/>
  <c r="E227" i="1"/>
  <c r="F227" i="1"/>
  <c r="C227" i="1"/>
  <c r="B227" i="1"/>
  <c r="G226" i="1"/>
  <c r="E223" i="1"/>
  <c r="F223" i="1"/>
  <c r="B223" i="1"/>
  <c r="G215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C149" i="1" s="1"/>
  <c r="B178" i="1"/>
  <c r="G170" i="1"/>
  <c r="G172" i="1"/>
  <c r="B168" i="1"/>
  <c r="B158" i="1"/>
  <c r="G166" i="1"/>
  <c r="G163" i="1"/>
  <c r="G160" i="1"/>
  <c r="G161" i="1"/>
  <c r="G162" i="1"/>
  <c r="G152" i="1"/>
  <c r="G153" i="1"/>
  <c r="G154" i="1"/>
  <c r="G156" i="1"/>
  <c r="G157" i="1"/>
  <c r="D223" i="1" l="1"/>
  <c r="G213" i="1"/>
  <c r="D213" i="1"/>
  <c r="D168" i="1"/>
  <c r="D45" i="1"/>
  <c r="G178" i="1"/>
  <c r="E149" i="1"/>
  <c r="G158" i="1"/>
  <c r="G150" i="1"/>
  <c r="G227" i="1"/>
  <c r="D103" i="1"/>
  <c r="G90" i="1"/>
  <c r="G87" i="1"/>
  <c r="G88" i="1"/>
  <c r="E103" i="1"/>
  <c r="F103" i="1"/>
  <c r="E94" i="1"/>
  <c r="F94" i="1"/>
  <c r="C94" i="1"/>
  <c r="B107" i="1"/>
  <c r="B103" i="1"/>
  <c r="B94" i="1"/>
  <c r="F35" i="1"/>
  <c r="F25" i="1"/>
  <c r="E35" i="1"/>
  <c r="C35" i="1"/>
  <c r="F45" i="1"/>
  <c r="E45" i="1"/>
  <c r="G53" i="1"/>
  <c r="G52" i="1"/>
  <c r="G55" i="1"/>
  <c r="D28" i="1"/>
  <c r="G28" i="1" s="1"/>
  <c r="D33" i="1"/>
  <c r="G33" i="1" s="1"/>
  <c r="D19" i="1"/>
  <c r="G19" i="1" s="1"/>
  <c r="D23" i="1"/>
  <c r="D24" i="1"/>
  <c r="G48" i="1"/>
  <c r="G49" i="1"/>
  <c r="G85" i="1"/>
  <c r="C16" i="1" l="1"/>
  <c r="C248" i="1" s="1"/>
  <c r="D25" i="1"/>
  <c r="G35" i="1"/>
  <c r="D35" i="1"/>
  <c r="G168" i="1"/>
  <c r="E16" i="1"/>
  <c r="B16" i="1"/>
  <c r="F24" i="1"/>
  <c r="D149" i="1"/>
  <c r="G223" i="1"/>
  <c r="G103" i="1"/>
  <c r="G80" i="1"/>
  <c r="G25" i="1"/>
  <c r="G94" i="1"/>
  <c r="D17" i="1"/>
  <c r="G45" i="1"/>
  <c r="B240" i="1"/>
  <c r="F236" i="1"/>
  <c r="F149" i="1" s="1"/>
  <c r="B236" i="1"/>
  <c r="B150" i="1"/>
  <c r="G149" i="1" l="1"/>
  <c r="D248" i="1"/>
  <c r="F23" i="1"/>
  <c r="E248" i="1"/>
  <c r="G23" i="1"/>
  <c r="G24" i="1"/>
  <c r="B149" i="1"/>
  <c r="G17" i="1" l="1"/>
  <c r="G16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<sst xmlns="http://schemas.openxmlformats.org/spreadsheetml/2006/main" count="204" uniqueCount="96">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</sst>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107"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6" xfId="0" applyNumberFormat="1" applyFont="1" applyFill="1" applyBorder="1" applyAlignment="1">
      <alignment horizontal="right" vertical="top" wrapText="1" readingOrder="1"/>
    </xf>
    <xf numFmtId="0" fontId="3" fillId="0" borderId="6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23" xfId="0" applyNumberFormat="1" applyFont="1" applyFill="1" applyBorder="1" applyAlignment="1">
      <alignment horizontal="center" vertical="center" wrapText="1" readingOrder="1"/>
    </xf>
    <xf numFmtId="165" fontId="6" fillId="0" borderId="25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1" fillId="0" borderId="13" xfId="0" applyNumberFormat="1" applyFont="1" applyFill="1" applyBorder="1" applyAlignment="1">
      <alignment horizontal="left" vertical="top" wrapText="1" indent="1" readingOrder="1"/>
    </xf>
    <xf numFmtId="165" fontId="12" fillId="0" borderId="27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vertical="top" wrapText="1" readingOrder="1"/>
    </xf>
    <xf numFmtId="165" fontId="4" fillId="0" borderId="27" xfId="0" applyNumberFormat="1" applyFont="1" applyFill="1" applyBorder="1" applyAlignment="1">
      <alignment horizontal="right" vertical="top" wrapText="1" readingOrder="1"/>
    </xf>
    <xf numFmtId="165" fontId="11" fillId="0" borderId="27" xfId="0" applyNumberFormat="1" applyFont="1" applyFill="1" applyBorder="1" applyAlignment="1">
      <alignment horizontal="right" vertical="top" wrapText="1" readingOrder="1"/>
    </xf>
    <xf numFmtId="165" fontId="11" fillId="0" borderId="5" xfId="0" applyNumberFormat="1" applyFont="1" applyFill="1" applyBorder="1" applyAlignment="1">
      <alignment horizontal="center" vertical="top" wrapText="1" readingOrder="1"/>
    </xf>
    <xf numFmtId="0" fontId="11" fillId="0" borderId="14" xfId="0" applyNumberFormat="1" applyFont="1" applyFill="1" applyBorder="1" applyAlignment="1">
      <alignment horizontal="left" vertical="top" wrapText="1" indent="1" readingOrder="1"/>
    </xf>
    <xf numFmtId="0" fontId="12" fillId="0" borderId="13" xfId="0" applyFont="1" applyFill="1" applyBorder="1" applyAlignment="1">
      <alignment horizontal="left" indent="1"/>
    </xf>
    <xf numFmtId="165" fontId="11" fillId="0" borderId="5" xfId="0" applyNumberFormat="1" applyFont="1" applyFill="1" applyBorder="1" applyAlignment="1">
      <alignment horizontal="right" vertical="top" wrapText="1" readingOrder="1"/>
    </xf>
    <xf numFmtId="165" fontId="12" fillId="0" borderId="5" xfId="0" applyNumberFormat="1" applyFont="1" applyFill="1" applyBorder="1"/>
    <xf numFmtId="0" fontId="10" fillId="2" borderId="21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left" vertical="top" wrapText="1" readingOrder="1"/>
    </xf>
    <xf numFmtId="0" fontId="4" fillId="0" borderId="26" xfId="0" applyNumberFormat="1" applyFont="1" applyFill="1" applyBorder="1" applyAlignment="1">
      <alignment vertical="top" wrapText="1" readingOrder="1"/>
    </xf>
    <xf numFmtId="0" fontId="11" fillId="0" borderId="15" xfId="0" applyNumberFormat="1" applyFont="1" applyFill="1" applyBorder="1" applyAlignment="1">
      <alignment horizontal="left" vertical="top" wrapText="1" indent="1" readingOrder="1"/>
    </xf>
    <xf numFmtId="0" fontId="4" fillId="0" borderId="15" xfId="0" applyNumberFormat="1" applyFont="1" applyFill="1" applyBorder="1" applyAlignment="1">
      <alignment vertical="top" wrapText="1" readingOrder="1"/>
    </xf>
    <xf numFmtId="165" fontId="12" fillId="0" borderId="27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top" wrapText="1" indent="1" readingOrder="1"/>
    </xf>
    <xf numFmtId="0" fontId="12" fillId="0" borderId="15" xfId="0" applyFont="1" applyFill="1" applyBorder="1" applyAlignment="1">
      <alignment horizontal="left" indent="1"/>
    </xf>
    <xf numFmtId="165" fontId="11" fillId="0" borderId="33" xfId="0" applyNumberFormat="1" applyFont="1" applyFill="1" applyBorder="1" applyAlignment="1">
      <alignment horizontal="right" vertical="top" wrapText="1" readingOrder="1"/>
    </xf>
    <xf numFmtId="165" fontId="12" fillId="0" borderId="33" xfId="0" applyNumberFormat="1" applyFont="1" applyFill="1" applyBorder="1" applyAlignment="1">
      <alignment horizontal="right" vertical="center"/>
    </xf>
    <xf numFmtId="165" fontId="12" fillId="0" borderId="33" xfId="0" applyNumberFormat="1" applyFont="1" applyFill="1" applyBorder="1"/>
    <xf numFmtId="165" fontId="11" fillId="0" borderId="33" xfId="0" applyNumberFormat="1" applyFont="1" applyFill="1" applyBorder="1" applyAlignment="1">
      <alignment horizontal="right" vertical="center" wrapText="1" readingOrder="1"/>
    </xf>
    <xf numFmtId="165" fontId="6" fillId="2" borderId="21" xfId="0" applyNumberFormat="1" applyFont="1" applyFill="1" applyBorder="1" applyAlignment="1">
      <alignment horizontal="right" vertical="center"/>
    </xf>
    <xf numFmtId="165" fontId="6" fillId="2" borderId="22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3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horizontal="right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4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5" fontId="6" fillId="0" borderId="33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1" fillId="0" borderId="27" xfId="0" applyNumberFormat="1" applyFont="1" applyFill="1" applyBorder="1" applyAlignment="1">
      <alignment vertical="center" wrapText="1" readingOrder="1"/>
    </xf>
    <xf numFmtId="165" fontId="11" fillId="0" borderId="33" xfId="0" applyNumberFormat="1" applyFont="1" applyFill="1" applyBorder="1" applyAlignment="1">
      <alignment vertical="center" wrapText="1" readingOrder="1"/>
    </xf>
    <xf numFmtId="165" fontId="11" fillId="0" borderId="27" xfId="0" applyNumberFormat="1" applyFont="1" applyFill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vertical="center" wrapText="1"/>
    </xf>
    <xf numFmtId="165" fontId="11" fillId="0" borderId="33" xfId="0" applyNumberFormat="1" applyFon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165" fontId="4" fillId="0" borderId="28" xfId="0" applyNumberFormat="1" applyFont="1" applyFill="1" applyBorder="1" applyAlignment="1">
      <alignment horizontal="right" vertical="top" wrapText="1" readingOrder="1"/>
    </xf>
    <xf numFmtId="165" fontId="4" fillId="0" borderId="33" xfId="0" applyNumberFormat="1" applyFont="1" applyFill="1" applyBorder="1" applyAlignment="1">
      <alignment horizontal="right" vertical="top" wrapText="1" readingOrder="1"/>
    </xf>
    <xf numFmtId="165" fontId="4" fillId="0" borderId="5" xfId="0" applyNumberFormat="1" applyFont="1" applyFill="1" applyBorder="1" applyAlignment="1">
      <alignment horizontal="right" vertical="top" wrapText="1" readingOrder="1"/>
    </xf>
    <xf numFmtId="165" fontId="11" fillId="0" borderId="29" xfId="0" applyNumberFormat="1" applyFont="1" applyFill="1" applyBorder="1" applyAlignment="1">
      <alignment horizontal="right" vertical="top" wrapText="1" readingOrder="1"/>
    </xf>
    <xf numFmtId="165" fontId="11" fillId="0" borderId="35" xfId="0" applyNumberFormat="1" applyFont="1" applyFill="1" applyBorder="1" applyAlignment="1">
      <alignment horizontal="right" vertical="top" wrapText="1" readingOrder="1"/>
    </xf>
    <xf numFmtId="165" fontId="11" fillId="0" borderId="7" xfId="0" applyNumberFormat="1" applyFont="1" applyFill="1" applyBorder="1" applyAlignment="1">
      <alignment horizontal="right" vertical="top" wrapText="1" readingOrder="1"/>
    </xf>
    <xf numFmtId="165" fontId="4" fillId="0" borderId="32" xfId="0" applyNumberFormat="1" applyFont="1" applyFill="1" applyBorder="1" applyAlignment="1">
      <alignment horizontal="right" vertical="top" wrapText="1" readingOrder="1"/>
    </xf>
    <xf numFmtId="165" fontId="0" fillId="0" borderId="27" xfId="0" applyNumberFormat="1" applyBorder="1" applyAlignment="1">
      <alignment vertical="top"/>
    </xf>
    <xf numFmtId="165" fontId="0" fillId="0" borderId="33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165" fontId="4" fillId="0" borderId="33" xfId="0" applyNumberFormat="1" applyFont="1" applyFill="1" applyBorder="1" applyAlignment="1">
      <alignment vertical="top" wrapText="1" readingOrder="1"/>
    </xf>
    <xf numFmtId="165" fontId="4" fillId="0" borderId="5" xfId="0" applyNumberFormat="1" applyFont="1" applyFill="1" applyBorder="1" applyAlignment="1">
      <alignment vertical="top" wrapText="1" readingOrder="1"/>
    </xf>
    <xf numFmtId="165" fontId="4" fillId="0" borderId="27" xfId="0" applyNumberFormat="1" applyFont="1" applyFill="1" applyBorder="1" applyAlignment="1">
      <alignment horizontal="center" vertical="top" wrapText="1" readingOrder="1"/>
    </xf>
    <xf numFmtId="165" fontId="11" fillId="0" borderId="34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4" fillId="2" borderId="17" xfId="0" applyNumberFormat="1" applyFont="1" applyFill="1" applyBorder="1" applyAlignment="1">
      <alignment horizontal="center" vertical="center" wrapText="1" readingOrder="1"/>
    </xf>
    <xf numFmtId="0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19" xfId="0" applyNumberFormat="1" applyFont="1" applyFill="1" applyBorder="1" applyAlignment="1">
      <alignment horizontal="center" vertical="center" wrapText="1" readingOrder="1"/>
    </xf>
    <xf numFmtId="0" fontId="4" fillId="2" borderId="2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5" fontId="11" fillId="0" borderId="0" xfId="0" applyNumberFormat="1" applyFont="1" applyFill="1" applyBorder="1" applyAlignment="1">
      <alignment horizontal="right" vertical="center" wrapText="1" readingOrder="1"/>
    </xf>
    <xf numFmtId="165" fontId="11" fillId="0" borderId="0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252</xdr:row>
      <xdr:rowOff>190499</xdr:rowOff>
    </xdr:from>
    <xdr:to>
      <xdr:col>6</xdr:col>
      <xdr:colOff>847725</xdr:colOff>
      <xdr:row>256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00750" y="51215924"/>
          <a:ext cx="33909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253</xdr:row>
      <xdr:rowOff>9525</xdr:rowOff>
    </xdr:from>
    <xdr:to>
      <xdr:col>6</xdr:col>
      <xdr:colOff>590550</xdr:colOff>
      <xdr:row>253</xdr:row>
      <xdr:rowOff>19050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 flipV="1">
          <a:off x="6257925" y="51225450"/>
          <a:ext cx="2876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view="pageBreakPreview" zoomScaleNormal="115" zoomScaleSheetLayoutView="100" workbookViewId="0">
      <selection activeCell="E5" sqref="E5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s="22" customFormat="1" x14ac:dyDescent="0.25">
      <c r="F6" s="15"/>
    </row>
    <row r="7" spans="1:7" x14ac:dyDescent="0.25">
      <c r="F7" s="15"/>
    </row>
    <row r="8" spans="1:7" s="24" customFormat="1" x14ac:dyDescent="0.25">
      <c r="F8" s="15"/>
    </row>
    <row r="9" spans="1:7" ht="15" customHeight="1" x14ac:dyDescent="0.25">
      <c r="A9" s="91" t="s">
        <v>0</v>
      </c>
      <c r="B9" s="91"/>
      <c r="C9" s="91"/>
      <c r="D9" s="91"/>
      <c r="E9" s="91"/>
      <c r="F9" s="91"/>
      <c r="G9" s="91"/>
    </row>
    <row r="10" spans="1:7" ht="15" customHeight="1" x14ac:dyDescent="0.25">
      <c r="A10" s="91" t="s">
        <v>1</v>
      </c>
      <c r="B10" s="91"/>
      <c r="C10" s="91"/>
      <c r="D10" s="91"/>
      <c r="E10" s="91"/>
      <c r="F10" s="91"/>
      <c r="G10" s="91"/>
    </row>
    <row r="11" spans="1:7" ht="15" customHeight="1" x14ac:dyDescent="0.25">
      <c r="A11" s="92" t="s">
        <v>94</v>
      </c>
      <c r="B11" s="92"/>
      <c r="C11" s="92"/>
      <c r="D11" s="92"/>
      <c r="E11" s="92"/>
      <c r="F11" s="92"/>
      <c r="G11" s="92"/>
    </row>
    <row r="12" spans="1:7" x14ac:dyDescent="0.25">
      <c r="A12" s="92" t="s">
        <v>95</v>
      </c>
      <c r="B12" s="92"/>
      <c r="C12" s="92"/>
      <c r="D12" s="92"/>
      <c r="E12" s="92"/>
      <c r="F12" s="92"/>
      <c r="G12" s="92"/>
    </row>
    <row r="13" spans="1:7" ht="17.100000000000001" customHeight="1" thickBot="1" x14ac:dyDescent="0.3">
      <c r="A13" s="98" t="s">
        <v>2</v>
      </c>
      <c r="B13" s="98"/>
      <c r="C13" s="98"/>
      <c r="D13" s="98"/>
      <c r="E13" s="98"/>
      <c r="F13" s="98"/>
      <c r="G13" s="98"/>
    </row>
    <row r="14" spans="1:7" ht="17.100000000000001" customHeight="1" x14ac:dyDescent="0.25">
      <c r="A14" s="93" t="s">
        <v>4</v>
      </c>
      <c r="B14" s="95" t="s">
        <v>3</v>
      </c>
      <c r="C14" s="95"/>
      <c r="D14" s="95"/>
      <c r="E14" s="95"/>
      <c r="F14" s="95"/>
      <c r="G14" s="96" t="s">
        <v>9</v>
      </c>
    </row>
    <row r="15" spans="1:7" ht="24" x14ac:dyDescent="0.25">
      <c r="A15" s="94"/>
      <c r="B15" s="28" t="s">
        <v>5</v>
      </c>
      <c r="C15" s="28" t="s">
        <v>76</v>
      </c>
      <c r="D15" s="29" t="s">
        <v>6</v>
      </c>
      <c r="E15" s="29" t="s">
        <v>7</v>
      </c>
      <c r="F15" s="29" t="s">
        <v>8</v>
      </c>
      <c r="G15" s="97"/>
    </row>
    <row r="16" spans="1:7" x14ac:dyDescent="0.25">
      <c r="A16" s="30" t="s">
        <v>84</v>
      </c>
      <c r="B16" s="31">
        <f t="shared" ref="B16:G16" si="0">+B17+B25+B35+B45+B80+B90+B94+B103+B107</f>
        <v>651601085.02999997</v>
      </c>
      <c r="C16" s="31">
        <f>+C17+C25+C35+C45+C80+C90+C94+C103+C107</f>
        <v>69997969.640000015</v>
      </c>
      <c r="D16" s="31">
        <f>+D17+D25+D35+D45+D80+D90+D94+D103+D107</f>
        <v>721599054.66999996</v>
      </c>
      <c r="E16" s="31">
        <f t="shared" si="0"/>
        <v>335973485.70000005</v>
      </c>
      <c r="F16" s="31">
        <f t="shared" si="0"/>
        <v>295910163.27000004</v>
      </c>
      <c r="G16" s="32">
        <f t="shared" si="0"/>
        <v>385625568.97000003</v>
      </c>
    </row>
    <row r="17" spans="1:7" x14ac:dyDescent="0.25">
      <c r="A17" s="33" t="s">
        <v>87</v>
      </c>
      <c r="B17" s="77">
        <f>SUM(B18:B24)</f>
        <v>374968000</v>
      </c>
      <c r="C17" s="78">
        <f>SUM(C18:C24)</f>
        <v>8096142.709999999</v>
      </c>
      <c r="D17" s="78">
        <f>SUM(D18:D24)</f>
        <v>383064142.70999998</v>
      </c>
      <c r="E17" s="78">
        <f>SUM(E18:E24)</f>
        <v>168833140.28</v>
      </c>
      <c r="F17" s="78">
        <f t="shared" ref="F17" si="1">SUM(F18:F24)</f>
        <v>168833140.28</v>
      </c>
      <c r="G17" s="83">
        <f>SUM(G18:G24)</f>
        <v>214231002.43000001</v>
      </c>
    </row>
    <row r="18" spans="1:7" ht="12" customHeight="1" x14ac:dyDescent="0.25">
      <c r="A18" s="34" t="s">
        <v>10</v>
      </c>
      <c r="B18" s="38">
        <v>122338950.41</v>
      </c>
      <c r="C18" s="54">
        <v>12818967</v>
      </c>
      <c r="D18" s="54">
        <v>135157917.41</v>
      </c>
      <c r="E18" s="54">
        <v>64710375.350000001</v>
      </c>
      <c r="F18" s="54">
        <v>64710375.350000001</v>
      </c>
      <c r="G18" s="42">
        <v>70447542.060000002</v>
      </c>
    </row>
    <row r="19" spans="1:7" ht="12.75" customHeight="1" x14ac:dyDescent="0.25">
      <c r="A19" s="34" t="s">
        <v>11</v>
      </c>
      <c r="B19" s="38">
        <v>0</v>
      </c>
      <c r="C19" s="54">
        <v>0</v>
      </c>
      <c r="D19" s="54">
        <f t="shared" ref="D19:D24" si="2">+B19+C19</f>
        <v>0</v>
      </c>
      <c r="E19" s="54">
        <v>0</v>
      </c>
      <c r="F19" s="54">
        <v>0</v>
      </c>
      <c r="G19" s="42">
        <f t="shared" ref="G19:G23" si="3">+D19-E19</f>
        <v>0</v>
      </c>
    </row>
    <row r="20" spans="1:7" ht="14.25" customHeight="1" x14ac:dyDescent="0.25">
      <c r="A20" s="34" t="s">
        <v>12</v>
      </c>
      <c r="B20" s="38">
        <v>75749025.420000002</v>
      </c>
      <c r="C20" s="54">
        <v>-4669234.32</v>
      </c>
      <c r="D20" s="54">
        <v>71079791.099999994</v>
      </c>
      <c r="E20" s="54">
        <v>13834947.26</v>
      </c>
      <c r="F20" s="54">
        <v>13834947.26</v>
      </c>
      <c r="G20" s="42">
        <v>57244843.840000004</v>
      </c>
    </row>
    <row r="21" spans="1:7" ht="14.25" customHeight="1" x14ac:dyDescent="0.25">
      <c r="A21" s="34" t="s">
        <v>13</v>
      </c>
      <c r="B21" s="38">
        <v>35000000</v>
      </c>
      <c r="C21" s="54">
        <v>3508531</v>
      </c>
      <c r="D21" s="54">
        <v>38508531</v>
      </c>
      <c r="E21" s="54">
        <v>25124391.800000001</v>
      </c>
      <c r="F21" s="54">
        <v>25124391.800000001</v>
      </c>
      <c r="G21" s="42">
        <v>13384139.199999999</v>
      </c>
    </row>
    <row r="22" spans="1:7" ht="13.5" customHeight="1" x14ac:dyDescent="0.25">
      <c r="A22" s="34" t="s">
        <v>14</v>
      </c>
      <c r="B22" s="38">
        <v>141880024.16999999</v>
      </c>
      <c r="C22" s="54">
        <v>-3562120.97</v>
      </c>
      <c r="D22" s="54">
        <v>138317903.19999999</v>
      </c>
      <c r="E22" s="54">
        <v>65163425.869999997</v>
      </c>
      <c r="F22" s="54">
        <v>65163425.869999997</v>
      </c>
      <c r="G22" s="42">
        <v>73154477.329999998</v>
      </c>
    </row>
    <row r="23" spans="1:7" ht="12" customHeight="1" x14ac:dyDescent="0.25">
      <c r="A23" s="34" t="s">
        <v>15</v>
      </c>
      <c r="B23" s="35">
        <v>0</v>
      </c>
      <c r="C23" s="54">
        <v>0</v>
      </c>
      <c r="D23" s="54">
        <f t="shared" si="2"/>
        <v>0</v>
      </c>
      <c r="E23" s="54">
        <v>0</v>
      </c>
      <c r="F23" s="54">
        <f t="shared" ref="F23:F24" si="4">+C23+E23</f>
        <v>0</v>
      </c>
      <c r="G23" s="42">
        <f t="shared" si="3"/>
        <v>0</v>
      </c>
    </row>
    <row r="24" spans="1:7" ht="14.25" customHeight="1" x14ac:dyDescent="0.25">
      <c r="A24" s="34" t="s">
        <v>16</v>
      </c>
      <c r="B24" s="38">
        <v>0</v>
      </c>
      <c r="C24" s="54">
        <v>0</v>
      </c>
      <c r="D24" s="54">
        <f t="shared" si="2"/>
        <v>0</v>
      </c>
      <c r="E24" s="54">
        <v>0</v>
      </c>
      <c r="F24" s="54">
        <f t="shared" si="4"/>
        <v>0</v>
      </c>
      <c r="G24" s="42">
        <f>+D24-E24</f>
        <v>0</v>
      </c>
    </row>
    <row r="25" spans="1:7" ht="26.25" customHeight="1" x14ac:dyDescent="0.25">
      <c r="A25" s="36" t="s">
        <v>88</v>
      </c>
      <c r="B25" s="37">
        <f t="shared" ref="B25:G25" si="5">SUM(B26:B34)</f>
        <v>45775912.439999998</v>
      </c>
      <c r="C25" s="78">
        <f t="shared" si="5"/>
        <v>-15812766.770000001</v>
      </c>
      <c r="D25" s="78">
        <f>SUM(D26:D34)</f>
        <v>29963145.669999998</v>
      </c>
      <c r="E25" s="78">
        <f t="shared" si="5"/>
        <v>9633660.8599999994</v>
      </c>
      <c r="F25" s="78">
        <f t="shared" si="5"/>
        <v>9250533.2300000004</v>
      </c>
      <c r="G25" s="79">
        <f t="shared" si="5"/>
        <v>20329484.809999999</v>
      </c>
    </row>
    <row r="26" spans="1:7" ht="24" customHeight="1" x14ac:dyDescent="0.25">
      <c r="A26" s="34" t="s">
        <v>17</v>
      </c>
      <c r="B26" s="38">
        <v>3516462.44</v>
      </c>
      <c r="C26" s="54">
        <v>77900</v>
      </c>
      <c r="D26" s="54">
        <v>3594362.44</v>
      </c>
      <c r="E26" s="54">
        <v>1283809.29</v>
      </c>
      <c r="F26" s="54">
        <v>1196576.22</v>
      </c>
      <c r="G26" s="42">
        <v>2310553.15</v>
      </c>
    </row>
    <row r="27" spans="1:7" ht="13.5" customHeight="1" x14ac:dyDescent="0.25">
      <c r="A27" s="34" t="s">
        <v>18</v>
      </c>
      <c r="B27" s="38">
        <v>760000</v>
      </c>
      <c r="C27" s="54">
        <v>15000</v>
      </c>
      <c r="D27" s="54">
        <v>775000</v>
      </c>
      <c r="E27" s="54">
        <v>197779.37</v>
      </c>
      <c r="F27" s="54">
        <v>192884.37</v>
      </c>
      <c r="G27" s="42">
        <v>577220.63</v>
      </c>
    </row>
    <row r="28" spans="1:7" ht="24" customHeight="1" x14ac:dyDescent="0.25">
      <c r="A28" s="34" t="s">
        <v>19</v>
      </c>
      <c r="B28" s="38">
        <v>0</v>
      </c>
      <c r="C28" s="54">
        <v>0</v>
      </c>
      <c r="D28" s="54">
        <f t="shared" ref="D28:D33" si="6">+B28+C28</f>
        <v>0</v>
      </c>
      <c r="E28" s="54">
        <v>0</v>
      </c>
      <c r="F28" s="54">
        <v>0</v>
      </c>
      <c r="G28" s="42">
        <f t="shared" ref="G28:G33" si="7">+D28-E28</f>
        <v>0</v>
      </c>
    </row>
    <row r="29" spans="1:7" ht="26.25" customHeight="1" x14ac:dyDescent="0.25">
      <c r="A29" s="34" t="s">
        <v>20</v>
      </c>
      <c r="B29" s="84">
        <v>9086750</v>
      </c>
      <c r="C29" s="85">
        <v>-117000</v>
      </c>
      <c r="D29" s="85">
        <v>8969750</v>
      </c>
      <c r="E29" s="85">
        <v>2106885.2999999998</v>
      </c>
      <c r="F29" s="85">
        <v>1912655.84</v>
      </c>
      <c r="G29" s="86">
        <v>6862864.7000000002</v>
      </c>
    </row>
    <row r="30" spans="1:7" ht="13.5" customHeight="1" x14ac:dyDescent="0.25">
      <c r="A30" s="34" t="s">
        <v>21</v>
      </c>
      <c r="B30" s="84">
        <v>505200</v>
      </c>
      <c r="C30" s="85">
        <v>-2500</v>
      </c>
      <c r="D30" s="85">
        <v>502700</v>
      </c>
      <c r="E30" s="85">
        <v>136633.1</v>
      </c>
      <c r="F30" s="85">
        <v>133999.93</v>
      </c>
      <c r="G30" s="86">
        <v>366066.9</v>
      </c>
    </row>
    <row r="31" spans="1:7" ht="13.5" customHeight="1" x14ac:dyDescent="0.25">
      <c r="A31" s="34" t="s">
        <v>22</v>
      </c>
      <c r="B31" s="84">
        <v>21607000</v>
      </c>
      <c r="C31" s="85">
        <v>-12511652.630000001</v>
      </c>
      <c r="D31" s="85">
        <v>9095347.3699999992</v>
      </c>
      <c r="E31" s="85">
        <v>4082035.05</v>
      </c>
      <c r="F31" s="85">
        <v>4029235.39</v>
      </c>
      <c r="G31" s="86">
        <v>5013312.32</v>
      </c>
    </row>
    <row r="32" spans="1:7" ht="27" customHeight="1" x14ac:dyDescent="0.25">
      <c r="A32" s="34" t="s">
        <v>23</v>
      </c>
      <c r="B32" s="84">
        <v>4562000</v>
      </c>
      <c r="C32" s="85">
        <v>-1336000</v>
      </c>
      <c r="D32" s="85">
        <v>3226000</v>
      </c>
      <c r="E32" s="85">
        <v>679856.52</v>
      </c>
      <c r="F32" s="85">
        <v>679856.52</v>
      </c>
      <c r="G32" s="86">
        <v>2546143.48</v>
      </c>
    </row>
    <row r="33" spans="1:7" ht="14.25" customHeight="1" x14ac:dyDescent="0.25">
      <c r="A33" s="34" t="s">
        <v>30</v>
      </c>
      <c r="B33" s="38">
        <v>0</v>
      </c>
      <c r="C33" s="54">
        <v>0</v>
      </c>
      <c r="D33" s="54">
        <f t="shared" si="6"/>
        <v>0</v>
      </c>
      <c r="E33" s="54">
        <v>0</v>
      </c>
      <c r="F33" s="54">
        <v>0</v>
      </c>
      <c r="G33" s="39">
        <f t="shared" si="7"/>
        <v>0</v>
      </c>
    </row>
    <row r="34" spans="1:7" ht="12.75" customHeight="1" x14ac:dyDescent="0.25">
      <c r="A34" s="34" t="s">
        <v>31</v>
      </c>
      <c r="B34" s="38">
        <v>5738500</v>
      </c>
      <c r="C34" s="54">
        <v>-1938514.14</v>
      </c>
      <c r="D34" s="54">
        <v>3799985.86</v>
      </c>
      <c r="E34" s="54">
        <v>1146662.23</v>
      </c>
      <c r="F34" s="54">
        <v>1105324.96</v>
      </c>
      <c r="G34" s="42">
        <v>2653323.63</v>
      </c>
    </row>
    <row r="35" spans="1:7" ht="26.25" customHeight="1" x14ac:dyDescent="0.25">
      <c r="A35" s="36" t="s">
        <v>89</v>
      </c>
      <c r="B35" s="37">
        <f t="shared" ref="B35:F35" si="8">SUM(B36:B44)</f>
        <v>112905500</v>
      </c>
      <c r="C35" s="87">
        <f t="shared" si="8"/>
        <v>-11668703.27</v>
      </c>
      <c r="D35" s="87">
        <f>SUM(D36:D44)</f>
        <v>101236796.73</v>
      </c>
      <c r="E35" s="87">
        <f t="shared" si="8"/>
        <v>40241240.460000001</v>
      </c>
      <c r="F35" s="87">
        <f t="shared" si="8"/>
        <v>39977307.799999997</v>
      </c>
      <c r="G35" s="88">
        <f>SUM(G36:G44)</f>
        <v>60995556.270000003</v>
      </c>
    </row>
    <row r="36" spans="1:7" x14ac:dyDescent="0.25">
      <c r="A36" s="34" t="s">
        <v>24</v>
      </c>
      <c r="B36" s="38">
        <v>29522000</v>
      </c>
      <c r="C36" s="54">
        <v>-3500000</v>
      </c>
      <c r="D36" s="54">
        <v>26022000</v>
      </c>
      <c r="E36" s="54">
        <v>11830924.15</v>
      </c>
      <c r="F36" s="54">
        <v>11830924.15</v>
      </c>
      <c r="G36" s="42">
        <v>14191075.85</v>
      </c>
    </row>
    <row r="37" spans="1:7" x14ac:dyDescent="0.25">
      <c r="A37" s="34" t="s">
        <v>25</v>
      </c>
      <c r="B37" s="38">
        <v>1437000</v>
      </c>
      <c r="C37" s="54">
        <v>0</v>
      </c>
      <c r="D37" s="54">
        <v>1437000</v>
      </c>
      <c r="E37" s="54">
        <v>437431.27</v>
      </c>
      <c r="F37" s="54">
        <v>428231.27</v>
      </c>
      <c r="G37" s="42">
        <v>999568.73</v>
      </c>
    </row>
    <row r="38" spans="1:7" ht="24" x14ac:dyDescent="0.25">
      <c r="A38" s="34" t="s">
        <v>32</v>
      </c>
      <c r="B38" s="38">
        <v>19075500</v>
      </c>
      <c r="C38" s="54">
        <v>-2799104.05</v>
      </c>
      <c r="D38" s="54">
        <v>16276395.949999999</v>
      </c>
      <c r="E38" s="54">
        <v>5269355.67</v>
      </c>
      <c r="F38" s="54">
        <v>5071800.0199999996</v>
      </c>
      <c r="G38" s="42">
        <v>11007040.279999999</v>
      </c>
    </row>
    <row r="39" spans="1:7" x14ac:dyDescent="0.25">
      <c r="A39" s="34" t="s">
        <v>33</v>
      </c>
      <c r="B39" s="38">
        <v>3350000</v>
      </c>
      <c r="C39" s="54">
        <v>707000</v>
      </c>
      <c r="D39" s="54">
        <v>4057000</v>
      </c>
      <c r="E39" s="54">
        <v>2364728.66</v>
      </c>
      <c r="F39" s="54">
        <v>2364728.66</v>
      </c>
      <c r="G39" s="42">
        <v>1692271.34</v>
      </c>
    </row>
    <row r="40" spans="1:7" ht="24" x14ac:dyDescent="0.25">
      <c r="A40" s="34" t="s">
        <v>34</v>
      </c>
      <c r="B40" s="38">
        <v>47536700</v>
      </c>
      <c r="C40" s="54">
        <v>-6451799.2199999997</v>
      </c>
      <c r="D40" s="54">
        <v>41084900.780000001</v>
      </c>
      <c r="E40" s="54">
        <v>17406326.5</v>
      </c>
      <c r="F40" s="54">
        <v>17385003.489999998</v>
      </c>
      <c r="G40" s="42">
        <v>23678574.280000001</v>
      </c>
    </row>
    <row r="41" spans="1:7" x14ac:dyDescent="0.25">
      <c r="A41" s="34" t="s">
        <v>35</v>
      </c>
      <c r="B41" s="38">
        <v>6277000</v>
      </c>
      <c r="C41" s="54">
        <v>0</v>
      </c>
      <c r="D41" s="54">
        <v>6277000</v>
      </c>
      <c r="E41" s="54">
        <v>1358526</v>
      </c>
      <c r="F41" s="54">
        <v>1358526</v>
      </c>
      <c r="G41" s="42">
        <v>4918474</v>
      </c>
    </row>
    <row r="42" spans="1:7" x14ac:dyDescent="0.25">
      <c r="A42" s="34" t="s">
        <v>36</v>
      </c>
      <c r="B42" s="38">
        <v>1162250</v>
      </c>
      <c r="C42" s="54">
        <v>300000</v>
      </c>
      <c r="D42" s="54">
        <v>1462250</v>
      </c>
      <c r="E42" s="54">
        <v>157223.78</v>
      </c>
      <c r="F42" s="54">
        <v>150369.78</v>
      </c>
      <c r="G42" s="42">
        <v>1305026.22</v>
      </c>
    </row>
    <row r="43" spans="1:7" x14ac:dyDescent="0.25">
      <c r="A43" s="34" t="s">
        <v>37</v>
      </c>
      <c r="B43" s="38">
        <v>2720050</v>
      </c>
      <c r="C43" s="54">
        <v>75200</v>
      </c>
      <c r="D43" s="54">
        <v>2795250</v>
      </c>
      <c r="E43" s="54">
        <v>608350.21</v>
      </c>
      <c r="F43" s="54">
        <v>579350.21</v>
      </c>
      <c r="G43" s="42">
        <v>2186899.79</v>
      </c>
    </row>
    <row r="44" spans="1:7" x14ac:dyDescent="0.25">
      <c r="A44" s="34" t="s">
        <v>38</v>
      </c>
      <c r="B44" s="38">
        <v>1825000</v>
      </c>
      <c r="C44" s="54">
        <v>0</v>
      </c>
      <c r="D44" s="54">
        <v>1825000</v>
      </c>
      <c r="E44" s="54">
        <v>808374.22</v>
      </c>
      <c r="F44" s="54">
        <v>808374.22</v>
      </c>
      <c r="G44" s="42">
        <v>1016625.78</v>
      </c>
    </row>
    <row r="45" spans="1:7" x14ac:dyDescent="0.25">
      <c r="A45" s="36" t="s">
        <v>26</v>
      </c>
      <c r="B45" s="37">
        <f>SUM(B47:B55)</f>
        <v>52018598.43</v>
      </c>
      <c r="C45" s="78">
        <f t="shared" ref="C45:G45" si="9">SUM(C47:C55)</f>
        <v>2509284.1899999995</v>
      </c>
      <c r="D45" s="78">
        <f>SUM(D47:D55)</f>
        <v>54527882.619999997</v>
      </c>
      <c r="E45" s="78">
        <f t="shared" si="9"/>
        <v>26496161.739999998</v>
      </c>
      <c r="F45" s="78">
        <f t="shared" si="9"/>
        <v>26336161.739999998</v>
      </c>
      <c r="G45" s="79">
        <f t="shared" si="9"/>
        <v>28031720.879999999</v>
      </c>
    </row>
    <row r="46" spans="1:7" ht="12" customHeight="1" x14ac:dyDescent="0.25">
      <c r="A46" s="34" t="s">
        <v>60</v>
      </c>
      <c r="B46" s="89"/>
      <c r="C46" s="78"/>
      <c r="D46" s="78"/>
      <c r="E46" s="78"/>
      <c r="F46" s="78"/>
      <c r="G46" s="79"/>
    </row>
    <row r="47" spans="1:7" x14ac:dyDescent="0.25">
      <c r="A47" s="34" t="s">
        <v>27</v>
      </c>
      <c r="B47" s="38">
        <v>41268598.43</v>
      </c>
      <c r="C47" s="54">
        <v>261110.03</v>
      </c>
      <c r="D47" s="54">
        <v>41529708.460000001</v>
      </c>
      <c r="E47" s="54">
        <v>20834833.739999998</v>
      </c>
      <c r="F47" s="54">
        <v>20834833.739999998</v>
      </c>
      <c r="G47" s="42">
        <v>20694874.719999999</v>
      </c>
    </row>
    <row r="48" spans="1:7" x14ac:dyDescent="0.25">
      <c r="A48" s="34" t="s">
        <v>68</v>
      </c>
      <c r="B48" s="38">
        <v>0</v>
      </c>
      <c r="C48" s="54">
        <v>0</v>
      </c>
      <c r="D48" s="54">
        <f t="shared" ref="D48:D55" si="10">+B48+C48</f>
        <v>0</v>
      </c>
      <c r="E48" s="54">
        <v>0</v>
      </c>
      <c r="F48" s="54">
        <v>0</v>
      </c>
      <c r="G48" s="42">
        <f t="shared" ref="G48:G49" si="11">+D48-E48</f>
        <v>0</v>
      </c>
    </row>
    <row r="49" spans="1:7" x14ac:dyDescent="0.25">
      <c r="A49" s="34" t="s">
        <v>69</v>
      </c>
      <c r="B49" s="38">
        <v>0</v>
      </c>
      <c r="C49" s="54">
        <v>0</v>
      </c>
      <c r="D49" s="54">
        <f t="shared" si="10"/>
        <v>0</v>
      </c>
      <c r="E49" s="54">
        <v>0</v>
      </c>
      <c r="F49" s="54">
        <v>0</v>
      </c>
      <c r="G49" s="42">
        <f t="shared" si="11"/>
        <v>0</v>
      </c>
    </row>
    <row r="50" spans="1:7" x14ac:dyDescent="0.25">
      <c r="A50" s="34" t="s">
        <v>70</v>
      </c>
      <c r="B50" s="38">
        <v>8650000</v>
      </c>
      <c r="C50" s="54">
        <v>3900000</v>
      </c>
      <c r="D50" s="54">
        <v>12550000</v>
      </c>
      <c r="E50" s="54">
        <v>5661328</v>
      </c>
      <c r="F50" s="54">
        <v>5501328</v>
      </c>
      <c r="G50" s="42">
        <v>6888672</v>
      </c>
    </row>
    <row r="51" spans="1:7" x14ac:dyDescent="0.25">
      <c r="A51" s="34" t="s">
        <v>71</v>
      </c>
      <c r="B51" s="38">
        <v>2000000</v>
      </c>
      <c r="C51" s="54">
        <v>-1651825.84</v>
      </c>
      <c r="D51" s="54">
        <v>348174.16</v>
      </c>
      <c r="E51" s="54">
        <v>0</v>
      </c>
      <c r="F51" s="54">
        <v>0</v>
      </c>
      <c r="G51" s="42">
        <v>348174.16</v>
      </c>
    </row>
    <row r="52" spans="1:7" ht="24" x14ac:dyDescent="0.25">
      <c r="A52" s="34" t="s">
        <v>72</v>
      </c>
      <c r="B52" s="38">
        <v>0</v>
      </c>
      <c r="C52" s="54">
        <v>0</v>
      </c>
      <c r="D52" s="54">
        <f t="shared" si="10"/>
        <v>0</v>
      </c>
      <c r="E52" s="54">
        <v>0</v>
      </c>
      <c r="F52" s="54">
        <v>0</v>
      </c>
      <c r="G52" s="42">
        <f t="shared" ref="G52:G55" si="12">+D52-E52</f>
        <v>0</v>
      </c>
    </row>
    <row r="53" spans="1:7" x14ac:dyDescent="0.25">
      <c r="A53" s="34" t="s">
        <v>73</v>
      </c>
      <c r="B53" s="38">
        <v>0</v>
      </c>
      <c r="C53" s="54">
        <v>0</v>
      </c>
      <c r="D53" s="54">
        <f t="shared" si="10"/>
        <v>0</v>
      </c>
      <c r="E53" s="54">
        <v>0</v>
      </c>
      <c r="F53" s="54">
        <v>0</v>
      </c>
      <c r="G53" s="42">
        <f t="shared" si="12"/>
        <v>0</v>
      </c>
    </row>
    <row r="54" spans="1:7" x14ac:dyDescent="0.25">
      <c r="A54" s="34" t="s">
        <v>74</v>
      </c>
      <c r="B54" s="38">
        <v>100000</v>
      </c>
      <c r="C54" s="54">
        <v>0</v>
      </c>
      <c r="D54" s="54">
        <v>100000</v>
      </c>
      <c r="E54" s="54">
        <v>0</v>
      </c>
      <c r="F54" s="54">
        <v>0</v>
      </c>
      <c r="G54" s="42">
        <v>100000</v>
      </c>
    </row>
    <row r="55" spans="1:7" ht="15.75" thickBot="1" x14ac:dyDescent="0.3">
      <c r="A55" s="40" t="s">
        <v>75</v>
      </c>
      <c r="B55" s="80">
        <v>0</v>
      </c>
      <c r="C55" s="81">
        <v>0</v>
      </c>
      <c r="D55" s="90">
        <f t="shared" si="10"/>
        <v>0</v>
      </c>
      <c r="E55" s="81">
        <v>0</v>
      </c>
      <c r="F55" s="81">
        <v>0</v>
      </c>
      <c r="G55" s="82">
        <f t="shared" si="12"/>
        <v>0</v>
      </c>
    </row>
    <row r="56" spans="1:7" s="5" customFormat="1" x14ac:dyDescent="0.25">
      <c r="A56" s="7"/>
      <c r="B56" s="8"/>
      <c r="C56" s="8"/>
      <c r="D56" s="8"/>
      <c r="E56" s="8"/>
      <c r="F56" s="8"/>
      <c r="G56" s="13" t="s">
        <v>80</v>
      </c>
    </row>
    <row r="57" spans="1:7" s="22" customFormat="1" x14ac:dyDescent="0.25">
      <c r="A57" s="21"/>
      <c r="B57" s="19"/>
      <c r="C57" s="19"/>
      <c r="D57" s="19"/>
      <c r="E57" s="19"/>
      <c r="F57" s="19"/>
      <c r="G57" s="13"/>
    </row>
    <row r="58" spans="1:7" s="22" customFormat="1" x14ac:dyDescent="0.25">
      <c r="A58" s="21"/>
      <c r="B58" s="19"/>
      <c r="C58" s="19"/>
      <c r="D58" s="19"/>
      <c r="E58" s="19"/>
      <c r="F58" s="19"/>
      <c r="G58" s="13"/>
    </row>
    <row r="59" spans="1:7" s="22" customFormat="1" x14ac:dyDescent="0.25">
      <c r="A59" s="21"/>
      <c r="B59" s="19"/>
      <c r="C59" s="19"/>
      <c r="D59" s="19"/>
      <c r="E59" s="19"/>
      <c r="F59" s="19"/>
      <c r="G59" s="13"/>
    </row>
    <row r="60" spans="1:7" s="22" customFormat="1" x14ac:dyDescent="0.25">
      <c r="A60" s="21"/>
      <c r="B60" s="19"/>
      <c r="C60" s="19"/>
      <c r="D60" s="19"/>
      <c r="E60" s="19"/>
      <c r="F60" s="19"/>
      <c r="G60" s="13"/>
    </row>
    <row r="61" spans="1:7" s="22" customFormat="1" x14ac:dyDescent="0.25">
      <c r="A61" s="21"/>
      <c r="B61" s="19"/>
      <c r="C61" s="19"/>
      <c r="D61" s="19"/>
      <c r="E61" s="19"/>
      <c r="F61" s="19"/>
      <c r="G61" s="13"/>
    </row>
    <row r="62" spans="1:7" s="22" customFormat="1" x14ac:dyDescent="0.25">
      <c r="A62" s="21"/>
      <c r="B62" s="19"/>
      <c r="C62" s="19"/>
      <c r="D62" s="19"/>
      <c r="E62" s="19"/>
      <c r="F62" s="19"/>
      <c r="G62" s="13"/>
    </row>
    <row r="63" spans="1:7" s="22" customFormat="1" x14ac:dyDescent="0.25">
      <c r="A63" s="21"/>
      <c r="B63" s="19"/>
      <c r="C63" s="19"/>
      <c r="D63" s="19"/>
      <c r="E63" s="19"/>
      <c r="F63" s="19"/>
      <c r="G63" s="13"/>
    </row>
    <row r="64" spans="1:7" s="22" customFormat="1" x14ac:dyDescent="0.25">
      <c r="A64" s="21"/>
      <c r="B64" s="19"/>
      <c r="C64" s="19"/>
      <c r="D64" s="19"/>
      <c r="E64" s="19"/>
      <c r="F64" s="19"/>
      <c r="G64" s="13"/>
    </row>
    <row r="65" spans="1:7" s="22" customFormat="1" x14ac:dyDescent="0.25">
      <c r="A65" s="21"/>
      <c r="B65" s="19"/>
      <c r="C65" s="19"/>
      <c r="D65" s="19"/>
      <c r="E65" s="19"/>
      <c r="F65" s="19"/>
      <c r="G65" s="13"/>
    </row>
    <row r="66" spans="1:7" s="22" customFormat="1" x14ac:dyDescent="0.25">
      <c r="A66" s="21"/>
      <c r="B66" s="19"/>
      <c r="C66" s="19"/>
      <c r="D66" s="19"/>
      <c r="E66" s="19"/>
      <c r="F66" s="19"/>
      <c r="G66" s="13"/>
    </row>
    <row r="67" spans="1:7" s="22" customFormat="1" x14ac:dyDescent="0.25">
      <c r="A67" s="21"/>
      <c r="B67" s="19"/>
      <c r="C67" s="19"/>
      <c r="D67" s="19"/>
      <c r="E67" s="19"/>
      <c r="F67" s="19"/>
      <c r="G67" s="13"/>
    </row>
    <row r="68" spans="1:7" s="22" customFormat="1" x14ac:dyDescent="0.25">
      <c r="A68" s="21"/>
      <c r="B68" s="19"/>
      <c r="C68" s="19"/>
      <c r="D68" s="19"/>
      <c r="E68" s="19"/>
      <c r="F68" s="19"/>
      <c r="G68" s="13"/>
    </row>
    <row r="69" spans="1:7" s="22" customFormat="1" x14ac:dyDescent="0.25">
      <c r="A69" s="21"/>
      <c r="B69" s="19"/>
      <c r="C69" s="19"/>
      <c r="D69" s="19"/>
      <c r="E69" s="19"/>
      <c r="F69" s="19"/>
      <c r="G69" s="13"/>
    </row>
    <row r="70" spans="1:7" s="22" customFormat="1" x14ac:dyDescent="0.25">
      <c r="A70" s="21"/>
      <c r="B70" s="19"/>
      <c r="C70" s="19"/>
      <c r="D70" s="19"/>
      <c r="E70" s="19"/>
      <c r="F70" s="19"/>
      <c r="G70" s="13"/>
    </row>
    <row r="71" spans="1:7" s="24" customFormat="1" x14ac:dyDescent="0.25">
      <c r="A71" s="21"/>
      <c r="B71" s="19"/>
      <c r="C71" s="19"/>
      <c r="D71" s="19"/>
      <c r="E71" s="19"/>
      <c r="F71" s="19"/>
      <c r="G71" s="13"/>
    </row>
    <row r="72" spans="1:7" s="6" customFormat="1" x14ac:dyDescent="0.25">
      <c r="A72" s="7"/>
      <c r="B72" s="8"/>
      <c r="C72" s="8"/>
      <c r="D72" s="8"/>
      <c r="E72" s="8"/>
      <c r="F72" s="8"/>
      <c r="G72" s="13"/>
    </row>
    <row r="73" spans="1:7" s="6" customFormat="1" ht="15.75" x14ac:dyDescent="0.25">
      <c r="A73" s="91" t="s">
        <v>0</v>
      </c>
      <c r="B73" s="91"/>
      <c r="C73" s="91"/>
      <c r="D73" s="91"/>
      <c r="E73" s="91"/>
      <c r="F73" s="91"/>
      <c r="G73" s="91"/>
    </row>
    <row r="74" spans="1:7" s="6" customFormat="1" ht="15.75" x14ac:dyDescent="0.25">
      <c r="A74" s="91" t="s">
        <v>1</v>
      </c>
      <c r="B74" s="91"/>
      <c r="C74" s="91"/>
      <c r="D74" s="91"/>
      <c r="E74" s="91"/>
      <c r="F74" s="91"/>
      <c r="G74" s="91"/>
    </row>
    <row r="75" spans="1:7" s="5" customFormat="1" x14ac:dyDescent="0.25">
      <c r="A75" s="92" t="s">
        <v>94</v>
      </c>
      <c r="B75" s="92"/>
      <c r="C75" s="92"/>
      <c r="D75" s="92"/>
      <c r="E75" s="92"/>
      <c r="F75" s="92"/>
      <c r="G75" s="92"/>
    </row>
    <row r="76" spans="1:7" s="5" customFormat="1" ht="15" customHeight="1" x14ac:dyDescent="0.25">
      <c r="A76" s="92" t="s">
        <v>95</v>
      </c>
      <c r="B76" s="92"/>
      <c r="C76" s="92"/>
      <c r="D76" s="92"/>
      <c r="E76" s="92"/>
      <c r="F76" s="92"/>
      <c r="G76" s="92"/>
    </row>
    <row r="77" spans="1:7" ht="15.75" thickBot="1" x14ac:dyDescent="0.3">
      <c r="A77" s="12"/>
      <c r="B77" s="11"/>
      <c r="C77" s="11"/>
      <c r="D77" s="11"/>
      <c r="E77" s="11"/>
      <c r="F77" s="11"/>
      <c r="G77" s="11"/>
    </row>
    <row r="78" spans="1:7" x14ac:dyDescent="0.25">
      <c r="A78" s="93" t="s">
        <v>4</v>
      </c>
      <c r="B78" s="95" t="s">
        <v>3</v>
      </c>
      <c r="C78" s="95"/>
      <c r="D78" s="95"/>
      <c r="E78" s="95"/>
      <c r="F78" s="95"/>
      <c r="G78" s="96" t="s">
        <v>9</v>
      </c>
    </row>
    <row r="79" spans="1:7" ht="24" x14ac:dyDescent="0.25">
      <c r="A79" s="94"/>
      <c r="B79" s="28" t="s">
        <v>5</v>
      </c>
      <c r="C79" s="28" t="s">
        <v>76</v>
      </c>
      <c r="D79" s="29" t="s">
        <v>6</v>
      </c>
      <c r="E79" s="29" t="s">
        <v>7</v>
      </c>
      <c r="F79" s="29" t="s">
        <v>8</v>
      </c>
      <c r="G79" s="97"/>
    </row>
    <row r="80" spans="1:7" ht="24" x14ac:dyDescent="0.25">
      <c r="A80" s="33" t="s">
        <v>90</v>
      </c>
      <c r="B80" s="77">
        <f t="shared" ref="B80:G80" si="13">SUM(B81:B89)</f>
        <v>29545100</v>
      </c>
      <c r="C80" s="78">
        <f t="shared" si="13"/>
        <v>-8739583.3300000001</v>
      </c>
      <c r="D80" s="78">
        <f>SUM(D81:D89)</f>
        <v>20805516.670000002</v>
      </c>
      <c r="E80" s="78">
        <f t="shared" si="13"/>
        <v>7212844.0000000009</v>
      </c>
      <c r="F80" s="78">
        <f>SUM(F81:F89)</f>
        <v>7051923.5</v>
      </c>
      <c r="G80" s="79">
        <f t="shared" si="13"/>
        <v>13592672.669999998</v>
      </c>
    </row>
    <row r="81" spans="1:7" x14ac:dyDescent="0.25">
      <c r="A81" s="34" t="s">
        <v>28</v>
      </c>
      <c r="B81" s="38">
        <v>4357100</v>
      </c>
      <c r="C81" s="54">
        <v>-631266.77</v>
      </c>
      <c r="D81" s="54">
        <v>3725833.23</v>
      </c>
      <c r="E81" s="54">
        <v>1164174.07</v>
      </c>
      <c r="F81" s="54">
        <v>1095931.28</v>
      </c>
      <c r="G81" s="42">
        <v>2561659.16</v>
      </c>
    </row>
    <row r="82" spans="1:7" x14ac:dyDescent="0.25">
      <c r="A82" s="34" t="s">
        <v>29</v>
      </c>
      <c r="B82" s="38">
        <v>91000</v>
      </c>
      <c r="C82" s="54">
        <v>0</v>
      </c>
      <c r="D82" s="54">
        <v>91000</v>
      </c>
      <c r="E82" s="54">
        <v>0</v>
      </c>
      <c r="F82" s="54">
        <v>0</v>
      </c>
      <c r="G82" s="42">
        <v>91000</v>
      </c>
    </row>
    <row r="83" spans="1:7" x14ac:dyDescent="0.25">
      <c r="A83" s="34" t="s">
        <v>61</v>
      </c>
      <c r="B83" s="38">
        <v>35000</v>
      </c>
      <c r="C83" s="54">
        <v>0</v>
      </c>
      <c r="D83" s="54">
        <v>35000</v>
      </c>
      <c r="E83" s="54">
        <v>0</v>
      </c>
      <c r="F83" s="54">
        <v>0</v>
      </c>
      <c r="G83" s="42">
        <v>35000</v>
      </c>
    </row>
    <row r="84" spans="1:7" x14ac:dyDescent="0.25">
      <c r="A84" s="34" t="s">
        <v>62</v>
      </c>
      <c r="B84" s="38">
        <v>17600000</v>
      </c>
      <c r="C84" s="54">
        <v>-6891743.2599999998</v>
      </c>
      <c r="D84" s="54">
        <v>10708256.74</v>
      </c>
      <c r="E84" s="54">
        <v>5166264.74</v>
      </c>
      <c r="F84" s="54">
        <v>5166264.74</v>
      </c>
      <c r="G84" s="42">
        <v>5541992</v>
      </c>
    </row>
    <row r="85" spans="1:7" x14ac:dyDescent="0.25">
      <c r="A85" s="41" t="s">
        <v>63</v>
      </c>
      <c r="B85" s="38">
        <v>0</v>
      </c>
      <c r="C85" s="54">
        <v>0</v>
      </c>
      <c r="D85" s="54">
        <f t="shared" ref="D85:D88" si="14">+B85+C85</f>
        <v>0</v>
      </c>
      <c r="E85" s="54">
        <v>0</v>
      </c>
      <c r="F85" s="54">
        <v>0</v>
      </c>
      <c r="G85" s="42">
        <f t="shared" ref="G85:G88" si="15">+D85-E85</f>
        <v>0</v>
      </c>
    </row>
    <row r="86" spans="1:7" ht="14.25" customHeight="1" x14ac:dyDescent="0.25">
      <c r="A86" s="34" t="s">
        <v>83</v>
      </c>
      <c r="B86" s="38">
        <v>7325000</v>
      </c>
      <c r="C86" s="54">
        <v>-1226573.3</v>
      </c>
      <c r="D86" s="54">
        <v>6098426.7000000002</v>
      </c>
      <c r="E86" s="54">
        <v>777307.48</v>
      </c>
      <c r="F86" s="54">
        <v>777307.48</v>
      </c>
      <c r="G86" s="42">
        <v>5321119.22</v>
      </c>
    </row>
    <row r="87" spans="1:7" x14ac:dyDescent="0.25">
      <c r="A87" s="41" t="s">
        <v>65</v>
      </c>
      <c r="B87" s="38">
        <v>0</v>
      </c>
      <c r="C87" s="54">
        <v>0</v>
      </c>
      <c r="D87" s="54">
        <f t="shared" si="14"/>
        <v>0</v>
      </c>
      <c r="E87" s="54">
        <v>0</v>
      </c>
      <c r="F87" s="54">
        <v>0</v>
      </c>
      <c r="G87" s="42">
        <f t="shared" si="15"/>
        <v>0</v>
      </c>
    </row>
    <row r="88" spans="1:7" x14ac:dyDescent="0.25">
      <c r="A88" s="34" t="s">
        <v>66</v>
      </c>
      <c r="B88" s="38">
        <v>0</v>
      </c>
      <c r="C88" s="54">
        <v>0</v>
      </c>
      <c r="D88" s="54">
        <f t="shared" si="14"/>
        <v>0</v>
      </c>
      <c r="E88" s="54">
        <v>0</v>
      </c>
      <c r="F88" s="54">
        <v>0</v>
      </c>
      <c r="G88" s="42">
        <f t="shared" si="15"/>
        <v>0</v>
      </c>
    </row>
    <row r="89" spans="1:7" x14ac:dyDescent="0.25">
      <c r="A89" s="34" t="s">
        <v>67</v>
      </c>
      <c r="B89" s="38">
        <v>137000</v>
      </c>
      <c r="C89" s="54">
        <v>10000</v>
      </c>
      <c r="D89" s="54">
        <v>147000</v>
      </c>
      <c r="E89" s="54">
        <v>105097.71</v>
      </c>
      <c r="F89" s="54">
        <v>12420</v>
      </c>
      <c r="G89" s="42">
        <v>41902.29</v>
      </c>
    </row>
    <row r="90" spans="1:7" ht="12" customHeight="1" x14ac:dyDescent="0.25">
      <c r="A90" s="36" t="s">
        <v>91</v>
      </c>
      <c r="B90" s="78">
        <f t="shared" ref="B90:G90" si="16">+B91+B92</f>
        <v>30000000</v>
      </c>
      <c r="C90" s="78">
        <f t="shared" si="16"/>
        <v>98108973.040000007</v>
      </c>
      <c r="D90" s="78">
        <f t="shared" si="16"/>
        <v>128108973.04000001</v>
      </c>
      <c r="E90" s="78">
        <f t="shared" si="16"/>
        <v>81163841.129999995</v>
      </c>
      <c r="F90" s="78">
        <f t="shared" si="16"/>
        <v>42068499.490000002</v>
      </c>
      <c r="G90" s="79">
        <f t="shared" si="16"/>
        <v>46945131.909999996</v>
      </c>
    </row>
    <row r="91" spans="1:7" x14ac:dyDescent="0.25">
      <c r="A91" s="34" t="s">
        <v>39</v>
      </c>
      <c r="B91" s="38">
        <v>15000000</v>
      </c>
      <c r="C91" s="54">
        <v>89793428.030000001</v>
      </c>
      <c r="D91" s="54">
        <v>104793428.03</v>
      </c>
      <c r="E91" s="54">
        <v>58947347.490000002</v>
      </c>
      <c r="F91" s="54">
        <v>28063627.670000002</v>
      </c>
      <c r="G91" s="42">
        <v>45846080.539999999</v>
      </c>
    </row>
    <row r="92" spans="1:7" x14ac:dyDescent="0.25">
      <c r="A92" s="34" t="s">
        <v>40</v>
      </c>
      <c r="B92" s="38">
        <v>15000000</v>
      </c>
      <c r="C92" s="54">
        <v>8315545.0099999998</v>
      </c>
      <c r="D92" s="54">
        <v>23315545.010000002</v>
      </c>
      <c r="E92" s="54">
        <v>22216493.640000001</v>
      </c>
      <c r="F92" s="54">
        <v>14004871.82</v>
      </c>
      <c r="G92" s="42">
        <v>1099051.3700000001</v>
      </c>
    </row>
    <row r="93" spans="1:7" x14ac:dyDescent="0.25">
      <c r="A93" s="34" t="s">
        <v>41</v>
      </c>
      <c r="B93" s="38">
        <v>0</v>
      </c>
      <c r="C93" s="54">
        <v>0</v>
      </c>
      <c r="D93" s="54">
        <v>0</v>
      </c>
      <c r="E93" s="54">
        <v>0</v>
      </c>
      <c r="F93" s="54">
        <v>0</v>
      </c>
      <c r="G93" s="42">
        <f t="shared" ref="G93" si="17">+D93-E93</f>
        <v>0</v>
      </c>
    </row>
    <row r="94" spans="1:7" x14ac:dyDescent="0.25">
      <c r="A94" s="36" t="s">
        <v>42</v>
      </c>
      <c r="B94" s="37">
        <f>+B102</f>
        <v>4887974.16</v>
      </c>
      <c r="C94" s="78">
        <f>+C102</f>
        <v>-4887974.16</v>
      </c>
      <c r="D94" s="78">
        <f>+D102</f>
        <v>0</v>
      </c>
      <c r="E94" s="78">
        <f t="shared" ref="E94:G94" si="18">+E102</f>
        <v>0</v>
      </c>
      <c r="F94" s="78">
        <f t="shared" si="18"/>
        <v>0</v>
      </c>
      <c r="G94" s="79">
        <f t="shared" si="18"/>
        <v>0</v>
      </c>
    </row>
    <row r="95" spans="1:7" x14ac:dyDescent="0.25">
      <c r="A95" s="34" t="s">
        <v>77</v>
      </c>
      <c r="B95" s="38">
        <v>0</v>
      </c>
      <c r="C95" s="54">
        <v>0</v>
      </c>
      <c r="D95" s="54">
        <f t="shared" ref="D95:D101" si="19">+B95+C95</f>
        <v>0</v>
      </c>
      <c r="E95" s="54">
        <v>0</v>
      </c>
      <c r="F95" s="54">
        <v>0</v>
      </c>
      <c r="G95" s="42">
        <v>0</v>
      </c>
    </row>
    <row r="96" spans="1:7" x14ac:dyDescent="0.25">
      <c r="A96" s="34" t="s">
        <v>44</v>
      </c>
      <c r="B96" s="38">
        <v>0</v>
      </c>
      <c r="C96" s="54">
        <v>0</v>
      </c>
      <c r="D96" s="54">
        <f t="shared" si="19"/>
        <v>0</v>
      </c>
      <c r="E96" s="54">
        <v>0</v>
      </c>
      <c r="F96" s="54">
        <v>0</v>
      </c>
      <c r="G96" s="42">
        <v>0</v>
      </c>
    </row>
    <row r="97" spans="1:7" x14ac:dyDescent="0.25">
      <c r="A97" s="34" t="s">
        <v>45</v>
      </c>
      <c r="B97" s="38">
        <v>0</v>
      </c>
      <c r="C97" s="54">
        <v>0</v>
      </c>
      <c r="D97" s="54">
        <f t="shared" si="19"/>
        <v>0</v>
      </c>
      <c r="E97" s="54">
        <v>0</v>
      </c>
      <c r="F97" s="54">
        <v>0</v>
      </c>
      <c r="G97" s="42">
        <v>0</v>
      </c>
    </row>
    <row r="98" spans="1:7" x14ac:dyDescent="0.25">
      <c r="A98" s="34" t="s">
        <v>46</v>
      </c>
      <c r="B98" s="38">
        <v>0</v>
      </c>
      <c r="C98" s="54">
        <v>0</v>
      </c>
      <c r="D98" s="54">
        <f t="shared" si="19"/>
        <v>0</v>
      </c>
      <c r="E98" s="54">
        <v>0</v>
      </c>
      <c r="F98" s="54">
        <v>0</v>
      </c>
      <c r="G98" s="42">
        <v>0</v>
      </c>
    </row>
    <row r="99" spans="1:7" ht="13.5" customHeight="1" x14ac:dyDescent="0.25">
      <c r="A99" s="34" t="s">
        <v>47</v>
      </c>
      <c r="B99" s="38">
        <v>0</v>
      </c>
      <c r="C99" s="54">
        <v>0</v>
      </c>
      <c r="D99" s="54">
        <f t="shared" si="19"/>
        <v>0</v>
      </c>
      <c r="E99" s="54">
        <v>0</v>
      </c>
      <c r="F99" s="54">
        <v>0</v>
      </c>
      <c r="G99" s="42">
        <v>0</v>
      </c>
    </row>
    <row r="100" spans="1:7" ht="24" x14ac:dyDescent="0.25">
      <c r="A100" s="34" t="s">
        <v>48</v>
      </c>
      <c r="B100" s="38">
        <v>0</v>
      </c>
      <c r="C100" s="54">
        <v>0</v>
      </c>
      <c r="D100" s="54">
        <f t="shared" si="19"/>
        <v>0</v>
      </c>
      <c r="E100" s="54">
        <v>0</v>
      </c>
      <c r="F100" s="54">
        <v>0</v>
      </c>
      <c r="G100" s="42">
        <v>0</v>
      </c>
    </row>
    <row r="101" spans="1:7" x14ac:dyDescent="0.25">
      <c r="A101" s="34" t="s">
        <v>49</v>
      </c>
      <c r="B101" s="38">
        <v>0</v>
      </c>
      <c r="C101" s="54">
        <v>0</v>
      </c>
      <c r="D101" s="54">
        <f t="shared" si="19"/>
        <v>0</v>
      </c>
      <c r="E101" s="54">
        <v>0</v>
      </c>
      <c r="F101" s="54">
        <v>0</v>
      </c>
      <c r="G101" s="42">
        <v>0</v>
      </c>
    </row>
    <row r="102" spans="1:7" ht="24" x14ac:dyDescent="0.25">
      <c r="A102" s="34" t="s">
        <v>43</v>
      </c>
      <c r="B102" s="38">
        <v>4887974.16</v>
      </c>
      <c r="C102" s="54">
        <v>-4887974.16</v>
      </c>
      <c r="D102" s="54">
        <v>0</v>
      </c>
      <c r="E102" s="54">
        <v>0</v>
      </c>
      <c r="F102" s="54">
        <v>0</v>
      </c>
      <c r="G102" s="42">
        <v>0</v>
      </c>
    </row>
    <row r="103" spans="1:7" x14ac:dyDescent="0.25">
      <c r="A103" s="36" t="s">
        <v>92</v>
      </c>
      <c r="B103" s="37">
        <f>+B106</f>
        <v>1500000</v>
      </c>
      <c r="C103" s="78">
        <f>+C106</f>
        <v>0</v>
      </c>
      <c r="D103" s="78">
        <f>+D106</f>
        <v>1500000</v>
      </c>
      <c r="E103" s="78">
        <f t="shared" ref="E103:F103" si="20">+E106</f>
        <v>0</v>
      </c>
      <c r="F103" s="78">
        <f t="shared" si="20"/>
        <v>0</v>
      </c>
      <c r="G103" s="79">
        <f>+G106</f>
        <v>1500000</v>
      </c>
    </row>
    <row r="104" spans="1:7" x14ac:dyDescent="0.25">
      <c r="A104" s="34" t="s">
        <v>51</v>
      </c>
      <c r="B104" s="35">
        <v>0</v>
      </c>
      <c r="C104" s="56">
        <v>0</v>
      </c>
      <c r="D104" s="56">
        <v>0</v>
      </c>
      <c r="E104" s="56">
        <v>0</v>
      </c>
      <c r="F104" s="56">
        <v>0</v>
      </c>
      <c r="G104" s="43">
        <v>0</v>
      </c>
    </row>
    <row r="105" spans="1:7" x14ac:dyDescent="0.25">
      <c r="A105" s="34" t="s">
        <v>52</v>
      </c>
      <c r="B105" s="35">
        <v>0</v>
      </c>
      <c r="C105" s="54">
        <v>0</v>
      </c>
      <c r="D105" s="54">
        <v>0</v>
      </c>
      <c r="E105" s="54">
        <v>0</v>
      </c>
      <c r="F105" s="54">
        <v>0</v>
      </c>
      <c r="G105" s="42">
        <v>0</v>
      </c>
    </row>
    <row r="106" spans="1:7" x14ac:dyDescent="0.25">
      <c r="A106" s="34" t="s">
        <v>50</v>
      </c>
      <c r="B106" s="38">
        <v>1500000</v>
      </c>
      <c r="C106" s="54">
        <v>0</v>
      </c>
      <c r="D106" s="54">
        <v>1500000</v>
      </c>
      <c r="E106" s="54">
        <v>0</v>
      </c>
      <c r="F106" s="54">
        <v>0</v>
      </c>
      <c r="G106" s="42">
        <v>1500000</v>
      </c>
    </row>
    <row r="107" spans="1:7" x14ac:dyDescent="0.25">
      <c r="A107" s="36" t="s">
        <v>93</v>
      </c>
      <c r="B107" s="37">
        <f>+B108+B109</f>
        <v>0</v>
      </c>
      <c r="C107" s="78">
        <f>SUM(C108:C114)</f>
        <v>2392597.23</v>
      </c>
      <c r="D107" s="78">
        <f>SUM(D108:D114)</f>
        <v>2392597.23</v>
      </c>
      <c r="E107" s="78">
        <f>SUM(E108:E114)</f>
        <v>2392597.23</v>
      </c>
      <c r="F107" s="78">
        <f>SUM(F108:F114)</f>
        <v>2392597.23</v>
      </c>
      <c r="G107" s="79">
        <f>SUM(G108:G114)</f>
        <v>0</v>
      </c>
    </row>
    <row r="108" spans="1:7" x14ac:dyDescent="0.25">
      <c r="A108" s="34" t="s">
        <v>53</v>
      </c>
      <c r="B108" s="38">
        <v>0</v>
      </c>
      <c r="C108" s="54">
        <v>1179032.56</v>
      </c>
      <c r="D108" s="54">
        <v>1179032.56</v>
      </c>
      <c r="E108" s="54">
        <v>1179032.56</v>
      </c>
      <c r="F108" s="54">
        <v>1179032.56</v>
      </c>
      <c r="G108" s="42">
        <v>0</v>
      </c>
    </row>
    <row r="109" spans="1:7" x14ac:dyDescent="0.25">
      <c r="A109" s="34" t="s">
        <v>54</v>
      </c>
      <c r="B109" s="38">
        <v>0</v>
      </c>
      <c r="C109" s="54">
        <v>1213564.67</v>
      </c>
      <c r="D109" s="54">
        <v>1213564.67</v>
      </c>
      <c r="E109" s="54">
        <v>1213564.67</v>
      </c>
      <c r="F109" s="54">
        <v>1213564.67</v>
      </c>
      <c r="G109" s="42">
        <v>0</v>
      </c>
    </row>
    <row r="110" spans="1:7" x14ac:dyDescent="0.25">
      <c r="A110" s="34" t="s">
        <v>56</v>
      </c>
      <c r="B110" s="38">
        <v>0</v>
      </c>
      <c r="C110" s="54">
        <v>0</v>
      </c>
      <c r="D110" s="54">
        <f>+B110+C110</f>
        <v>0</v>
      </c>
      <c r="E110" s="54">
        <v>0</v>
      </c>
      <c r="F110" s="54">
        <v>0</v>
      </c>
      <c r="G110" s="42">
        <v>0</v>
      </c>
    </row>
    <row r="111" spans="1:7" x14ac:dyDescent="0.25">
      <c r="A111" s="34" t="s">
        <v>55</v>
      </c>
      <c r="B111" s="38">
        <v>0</v>
      </c>
      <c r="C111" s="54">
        <v>0</v>
      </c>
      <c r="D111" s="54">
        <v>0</v>
      </c>
      <c r="E111" s="54">
        <v>0</v>
      </c>
      <c r="F111" s="54">
        <v>0</v>
      </c>
      <c r="G111" s="42">
        <v>0</v>
      </c>
    </row>
    <row r="112" spans="1:7" x14ac:dyDescent="0.25">
      <c r="A112" s="34" t="s">
        <v>57</v>
      </c>
      <c r="B112" s="38">
        <v>0</v>
      </c>
      <c r="C112" s="54">
        <v>0</v>
      </c>
      <c r="D112" s="54">
        <v>0</v>
      </c>
      <c r="E112" s="54">
        <v>0</v>
      </c>
      <c r="F112" s="54">
        <v>0</v>
      </c>
      <c r="G112" s="42">
        <v>0</v>
      </c>
    </row>
    <row r="113" spans="1:7" ht="16.7" customHeight="1" x14ac:dyDescent="0.25">
      <c r="A113" s="34" t="s">
        <v>58</v>
      </c>
      <c r="B113" s="38">
        <v>0</v>
      </c>
      <c r="C113" s="54">
        <v>0</v>
      </c>
      <c r="D113" s="54">
        <v>0</v>
      </c>
      <c r="E113" s="54">
        <v>0</v>
      </c>
      <c r="F113" s="54">
        <v>0</v>
      </c>
      <c r="G113" s="42">
        <v>0</v>
      </c>
    </row>
    <row r="114" spans="1:7" ht="15.75" thickBot="1" x14ac:dyDescent="0.3">
      <c r="A114" s="40" t="s">
        <v>59</v>
      </c>
      <c r="B114" s="80">
        <v>0</v>
      </c>
      <c r="C114" s="81">
        <v>0</v>
      </c>
      <c r="D114" s="81">
        <v>0</v>
      </c>
      <c r="E114" s="81">
        <v>0</v>
      </c>
      <c r="F114" s="81">
        <v>0</v>
      </c>
      <c r="G114" s="82">
        <v>0</v>
      </c>
    </row>
    <row r="115" spans="1:7" x14ac:dyDescent="0.25">
      <c r="A115" s="23"/>
      <c r="B115" s="20"/>
      <c r="C115" s="9"/>
      <c r="D115" s="9"/>
      <c r="E115" s="10"/>
      <c r="F115" s="10"/>
      <c r="G115" s="5"/>
    </row>
    <row r="116" spans="1:7" x14ac:dyDescent="0.25">
      <c r="A116" s="5"/>
      <c r="B116" s="68"/>
      <c r="C116" s="68"/>
      <c r="D116" s="68"/>
      <c r="E116" s="68"/>
      <c r="F116" s="68"/>
    </row>
    <row r="117" spans="1:7" ht="15" customHeight="1" x14ac:dyDescent="0.25">
      <c r="A117" s="5"/>
      <c r="B117" s="104"/>
      <c r="C117" s="104"/>
      <c r="D117" s="104"/>
      <c r="E117" s="106"/>
      <c r="F117" s="68"/>
      <c r="G117" s="5"/>
    </row>
    <row r="118" spans="1:7" x14ac:dyDescent="0.25">
      <c r="A118" s="5"/>
      <c r="B118" s="68"/>
      <c r="C118" s="68"/>
      <c r="D118" s="68"/>
      <c r="E118" s="106"/>
      <c r="F118" s="68"/>
      <c r="G118" s="5"/>
    </row>
    <row r="119" spans="1:7" ht="15" customHeight="1" x14ac:dyDescent="0.25">
      <c r="A119" s="5"/>
      <c r="B119" s="68"/>
      <c r="C119" s="68"/>
      <c r="D119" s="68"/>
      <c r="E119" s="68"/>
      <c r="F119" s="68"/>
    </row>
    <row r="120" spans="1:7" s="22" customFormat="1" ht="15" customHeight="1" x14ac:dyDescent="0.25"/>
    <row r="121" spans="1:7" s="22" customFormat="1" ht="15" customHeight="1" x14ac:dyDescent="0.25"/>
    <row r="122" spans="1:7" s="22" customFormat="1" ht="15" customHeight="1" x14ac:dyDescent="0.25"/>
    <row r="123" spans="1:7" s="22" customFormat="1" ht="15" customHeight="1" x14ac:dyDescent="0.25"/>
    <row r="124" spans="1:7" s="22" customFormat="1" ht="15" customHeight="1" x14ac:dyDescent="0.25">
      <c r="G124" s="16" t="s">
        <v>81</v>
      </c>
    </row>
    <row r="125" spans="1:7" s="22" customFormat="1" ht="15" customHeight="1" x14ac:dyDescent="0.25"/>
    <row r="126" spans="1:7" s="22" customFormat="1" ht="15" customHeight="1" x14ac:dyDescent="0.25"/>
    <row r="127" spans="1:7" s="22" customFormat="1" ht="15" customHeight="1" x14ac:dyDescent="0.25"/>
    <row r="128" spans="1:7" s="22" customFormat="1" ht="15" customHeight="1" x14ac:dyDescent="0.25"/>
    <row r="129" spans="1:7" s="22" customFormat="1" ht="15" customHeight="1" x14ac:dyDescent="0.25"/>
    <row r="130" spans="1:7" s="22" customFormat="1" ht="15" customHeight="1" x14ac:dyDescent="0.25"/>
    <row r="131" spans="1:7" s="24" customFormat="1" ht="15" customHeight="1" x14ac:dyDescent="0.25"/>
    <row r="132" spans="1:7" s="22" customFormat="1" ht="15" customHeight="1" x14ac:dyDescent="0.25"/>
    <row r="133" spans="1:7" s="22" customFormat="1" ht="15" customHeight="1" x14ac:dyDescent="0.25"/>
    <row r="134" spans="1:7" s="22" customFormat="1" ht="15" customHeight="1" x14ac:dyDescent="0.25"/>
    <row r="135" spans="1:7" s="22" customFormat="1" ht="15" customHeight="1" x14ac:dyDescent="0.25"/>
    <row r="136" spans="1:7" s="22" customFormat="1" ht="15" customHeight="1" x14ac:dyDescent="0.25"/>
    <row r="137" spans="1:7" s="22" customFormat="1" ht="15" customHeight="1" x14ac:dyDescent="0.25"/>
    <row r="138" spans="1:7" s="24" customFormat="1" ht="15" customHeight="1" x14ac:dyDescent="0.25"/>
    <row r="139" spans="1:7" s="24" customFormat="1" ht="15" customHeight="1" x14ac:dyDescent="0.25"/>
    <row r="140" spans="1:7" x14ac:dyDescent="0.25">
      <c r="A140" s="5"/>
      <c r="B140" s="5"/>
      <c r="C140" s="5"/>
      <c r="D140" s="5"/>
      <c r="E140" s="5"/>
      <c r="F140" s="5"/>
    </row>
    <row r="141" spans="1:7" x14ac:dyDescent="0.25">
      <c r="A141" s="5"/>
      <c r="B141" s="5"/>
      <c r="C141" s="5"/>
      <c r="D141" s="5"/>
      <c r="E141" s="5"/>
      <c r="F141" s="15"/>
      <c r="G141" s="5"/>
    </row>
    <row r="142" spans="1:7" s="6" customFormat="1" ht="15" customHeight="1" x14ac:dyDescent="0.25">
      <c r="A142" s="91" t="s">
        <v>0</v>
      </c>
      <c r="B142" s="91"/>
      <c r="C142" s="91"/>
      <c r="D142" s="91"/>
      <c r="E142" s="91"/>
      <c r="F142" s="91"/>
      <c r="G142" s="91"/>
    </row>
    <row r="143" spans="1:7" s="6" customFormat="1" ht="15" customHeight="1" x14ac:dyDescent="0.25">
      <c r="A143" s="91" t="s">
        <v>1</v>
      </c>
      <c r="B143" s="91"/>
      <c r="C143" s="91"/>
      <c r="D143" s="91"/>
      <c r="E143" s="91"/>
      <c r="F143" s="91"/>
      <c r="G143" s="91"/>
    </row>
    <row r="144" spans="1:7" s="6" customFormat="1" ht="15" customHeight="1" x14ac:dyDescent="0.25">
      <c r="A144" s="92" t="s">
        <v>94</v>
      </c>
      <c r="B144" s="92"/>
      <c r="C144" s="92"/>
      <c r="D144" s="92"/>
      <c r="E144" s="92"/>
      <c r="F144" s="92"/>
      <c r="G144" s="92"/>
    </row>
    <row r="145" spans="1:8" s="6" customFormat="1" ht="15" customHeight="1" x14ac:dyDescent="0.25">
      <c r="A145" s="92" t="s">
        <v>95</v>
      </c>
      <c r="B145" s="92"/>
      <c r="C145" s="92"/>
      <c r="D145" s="92"/>
      <c r="E145" s="92"/>
      <c r="F145" s="92"/>
      <c r="G145" s="92"/>
    </row>
    <row r="146" spans="1:8" ht="15.75" thickBot="1" x14ac:dyDescent="0.3">
      <c r="A146" s="5"/>
      <c r="B146" s="5"/>
      <c r="C146" s="5"/>
      <c r="D146" s="5"/>
      <c r="E146" s="5"/>
      <c r="F146" s="5"/>
      <c r="G146" s="5"/>
    </row>
    <row r="147" spans="1:8" ht="22.5" customHeight="1" x14ac:dyDescent="0.25">
      <c r="A147" s="99" t="s">
        <v>4</v>
      </c>
      <c r="B147" s="101" t="s">
        <v>3</v>
      </c>
      <c r="C147" s="101"/>
      <c r="D147" s="101"/>
      <c r="E147" s="101"/>
      <c r="F147" s="101"/>
      <c r="G147" s="102" t="s">
        <v>9</v>
      </c>
      <c r="H147" s="15"/>
    </row>
    <row r="148" spans="1:8" ht="24" x14ac:dyDescent="0.25">
      <c r="A148" s="100"/>
      <c r="B148" s="44" t="s">
        <v>5</v>
      </c>
      <c r="C148" s="44" t="s">
        <v>76</v>
      </c>
      <c r="D148" s="45" t="s">
        <v>6</v>
      </c>
      <c r="E148" s="45" t="s">
        <v>7</v>
      </c>
      <c r="F148" s="45" t="s">
        <v>8</v>
      </c>
      <c r="G148" s="103"/>
    </row>
    <row r="149" spans="1:8" x14ac:dyDescent="0.25">
      <c r="A149" s="46" t="s">
        <v>85</v>
      </c>
      <c r="B149" s="58">
        <f t="shared" ref="B149:G149" si="21">+B150+B158+B168+B178+B213+B223+B227+B236+B240</f>
        <v>52796047.460000001</v>
      </c>
      <c r="C149" s="58">
        <f>+C150+C158+C168+C178+C213+C223+C227+C236+C240</f>
        <v>51944736.730000012</v>
      </c>
      <c r="D149" s="58">
        <f t="shared" si="21"/>
        <v>104740784.19</v>
      </c>
      <c r="E149" s="58">
        <f t="shared" si="21"/>
        <v>33633392.979999997</v>
      </c>
      <c r="F149" s="58">
        <f t="shared" si="21"/>
        <v>32874134.909999996</v>
      </c>
      <c r="G149" s="59">
        <f t="shared" si="21"/>
        <v>71107391.210000008</v>
      </c>
    </row>
    <row r="150" spans="1:8" x14ac:dyDescent="0.25">
      <c r="A150" s="47" t="s">
        <v>87</v>
      </c>
      <c r="B150" s="60">
        <f>+B151+B153+B155</f>
        <v>0</v>
      </c>
      <c r="C150" s="61">
        <f>SUM(C151:C157)</f>
        <v>0</v>
      </c>
      <c r="D150" s="61">
        <f>SUM(D151:D157)</f>
        <v>0</v>
      </c>
      <c r="E150" s="61">
        <f>SUM(E151:E157)</f>
        <v>0</v>
      </c>
      <c r="F150" s="61">
        <f>SUM(F151:F157)</f>
        <v>0</v>
      </c>
      <c r="G150" s="62">
        <f>SUM(G151:G157)</f>
        <v>0</v>
      </c>
    </row>
    <row r="151" spans="1:8" x14ac:dyDescent="0.25">
      <c r="A151" s="48" t="s">
        <v>10</v>
      </c>
      <c r="B151" s="50">
        <v>0</v>
      </c>
      <c r="C151" s="57">
        <v>0</v>
      </c>
      <c r="D151" s="57">
        <f t="shared" ref="D151:D157" si="22">+B151+C151</f>
        <v>0</v>
      </c>
      <c r="E151" s="57">
        <v>0</v>
      </c>
      <c r="F151" s="57">
        <v>0</v>
      </c>
      <c r="G151" s="63">
        <f>+D151-E151</f>
        <v>0</v>
      </c>
    </row>
    <row r="152" spans="1:8" x14ac:dyDescent="0.25">
      <c r="A152" s="48" t="s">
        <v>79</v>
      </c>
      <c r="B152" s="50">
        <v>0</v>
      </c>
      <c r="C152" s="55">
        <v>0</v>
      </c>
      <c r="D152" s="57">
        <f t="shared" si="22"/>
        <v>0</v>
      </c>
      <c r="E152" s="55">
        <v>0</v>
      </c>
      <c r="F152" s="55">
        <v>0</v>
      </c>
      <c r="G152" s="63">
        <f t="shared" ref="G152:G157" si="23">+D152-E152</f>
        <v>0</v>
      </c>
    </row>
    <row r="153" spans="1:8" x14ac:dyDescent="0.25">
      <c r="A153" s="48" t="s">
        <v>12</v>
      </c>
      <c r="B153" s="50">
        <v>0</v>
      </c>
      <c r="C153" s="57">
        <v>0</v>
      </c>
      <c r="D153" s="57">
        <f t="shared" si="22"/>
        <v>0</v>
      </c>
      <c r="E153" s="57">
        <v>0</v>
      </c>
      <c r="F153" s="57">
        <v>0</v>
      </c>
      <c r="G153" s="63">
        <f t="shared" si="23"/>
        <v>0</v>
      </c>
    </row>
    <row r="154" spans="1:8" s="14" customFormat="1" ht="12.75" customHeight="1" x14ac:dyDescent="0.25">
      <c r="A154" s="48" t="s">
        <v>13</v>
      </c>
      <c r="B154" s="50">
        <v>0</v>
      </c>
      <c r="C154" s="55">
        <v>0</v>
      </c>
      <c r="D154" s="57">
        <f t="shared" si="22"/>
        <v>0</v>
      </c>
      <c r="E154" s="74">
        <v>0</v>
      </c>
      <c r="F154" s="75">
        <v>0</v>
      </c>
      <c r="G154" s="63">
        <f t="shared" si="23"/>
        <v>0</v>
      </c>
    </row>
    <row r="155" spans="1:8" x14ac:dyDescent="0.25">
      <c r="A155" s="48" t="s">
        <v>14</v>
      </c>
      <c r="B155" s="50">
        <v>0</v>
      </c>
      <c r="C155" s="57">
        <v>0</v>
      </c>
      <c r="D155" s="57">
        <f t="shared" si="22"/>
        <v>0</v>
      </c>
      <c r="E155" s="75">
        <v>0</v>
      </c>
      <c r="F155" s="75">
        <v>0</v>
      </c>
      <c r="G155" s="63">
        <f t="shared" si="23"/>
        <v>0</v>
      </c>
    </row>
    <row r="156" spans="1:8" x14ac:dyDescent="0.25">
      <c r="A156" s="48" t="s">
        <v>15</v>
      </c>
      <c r="B156" s="50">
        <v>0</v>
      </c>
      <c r="C156" s="55">
        <v>0</v>
      </c>
      <c r="D156" s="57">
        <f t="shared" si="22"/>
        <v>0</v>
      </c>
      <c r="E156" s="76">
        <v>0</v>
      </c>
      <c r="F156" s="76">
        <v>0</v>
      </c>
      <c r="G156" s="63">
        <f t="shared" si="23"/>
        <v>0</v>
      </c>
    </row>
    <row r="157" spans="1:8" x14ac:dyDescent="0.25">
      <c r="A157" s="48" t="s">
        <v>16</v>
      </c>
      <c r="B157" s="50">
        <v>0</v>
      </c>
      <c r="C157" s="55">
        <v>0</v>
      </c>
      <c r="D157" s="57">
        <f t="shared" si="22"/>
        <v>0</v>
      </c>
      <c r="E157" s="55">
        <v>0</v>
      </c>
      <c r="F157" s="55">
        <v>0</v>
      </c>
      <c r="G157" s="63">
        <f t="shared" si="23"/>
        <v>0</v>
      </c>
    </row>
    <row r="158" spans="1:8" ht="24" x14ac:dyDescent="0.25">
      <c r="A158" s="49" t="s">
        <v>88</v>
      </c>
      <c r="B158" s="64">
        <f>SUM(B159:B167)</f>
        <v>0</v>
      </c>
      <c r="C158" s="61">
        <f>SUM(C159:C167)</f>
        <v>16016448.07</v>
      </c>
      <c r="D158" s="61">
        <f>SUM(D159:D167)</f>
        <v>16016448.07</v>
      </c>
      <c r="E158" s="61">
        <f t="shared" ref="E158:F158" si="24">SUM(E159:E167)</f>
        <v>6836297.4299999997</v>
      </c>
      <c r="F158" s="61">
        <f t="shared" si="24"/>
        <v>6801771.8199999994</v>
      </c>
      <c r="G158" s="62">
        <f>SUM(G159:G167)</f>
        <v>9180150.6400000006</v>
      </c>
    </row>
    <row r="159" spans="1:8" ht="24" x14ac:dyDescent="0.25">
      <c r="A159" s="48" t="s">
        <v>17</v>
      </c>
      <c r="B159" s="50">
        <v>0</v>
      </c>
      <c r="C159" s="55">
        <v>0</v>
      </c>
      <c r="D159" s="55">
        <f t="shared" ref="D159:D166" si="25">+B159+C159</f>
        <v>0</v>
      </c>
      <c r="E159" s="55">
        <v>0</v>
      </c>
      <c r="F159" s="55">
        <v>0</v>
      </c>
      <c r="G159" s="51">
        <f>+D159-E159</f>
        <v>0</v>
      </c>
    </row>
    <row r="160" spans="1:8" x14ac:dyDescent="0.25">
      <c r="A160" s="48" t="s">
        <v>18</v>
      </c>
      <c r="B160" s="50">
        <v>0</v>
      </c>
      <c r="C160" s="55">
        <v>0</v>
      </c>
      <c r="D160" s="55">
        <f t="shared" si="25"/>
        <v>0</v>
      </c>
      <c r="E160" s="55">
        <v>0</v>
      </c>
      <c r="F160" s="55">
        <v>0</v>
      </c>
      <c r="G160" s="51">
        <f t="shared" ref="G160:G166" si="26">+D160-E160</f>
        <v>0</v>
      </c>
    </row>
    <row r="161" spans="1:7" ht="24" x14ac:dyDescent="0.25">
      <c r="A161" s="48" t="s">
        <v>19</v>
      </c>
      <c r="B161" s="50">
        <v>0</v>
      </c>
      <c r="C161" s="55">
        <v>0</v>
      </c>
      <c r="D161" s="55">
        <f t="shared" si="25"/>
        <v>0</v>
      </c>
      <c r="E161" s="55">
        <v>0</v>
      </c>
      <c r="F161" s="55">
        <v>0</v>
      </c>
      <c r="G161" s="51">
        <f t="shared" si="26"/>
        <v>0</v>
      </c>
    </row>
    <row r="162" spans="1:7" x14ac:dyDescent="0.25">
      <c r="A162" s="48" t="s">
        <v>20</v>
      </c>
      <c r="B162" s="50">
        <v>0</v>
      </c>
      <c r="C162" s="55">
        <v>0</v>
      </c>
      <c r="D162" s="55">
        <f t="shared" si="25"/>
        <v>0</v>
      </c>
      <c r="E162" s="55">
        <v>0</v>
      </c>
      <c r="F162" s="55">
        <v>0</v>
      </c>
      <c r="G162" s="51">
        <f t="shared" si="26"/>
        <v>0</v>
      </c>
    </row>
    <row r="163" spans="1:7" x14ac:dyDescent="0.25">
      <c r="A163" s="48" t="s">
        <v>21</v>
      </c>
      <c r="B163" s="50">
        <v>0</v>
      </c>
      <c r="C163" s="55">
        <v>0</v>
      </c>
      <c r="D163" s="55">
        <f t="shared" si="25"/>
        <v>0</v>
      </c>
      <c r="E163" s="55">
        <v>0</v>
      </c>
      <c r="F163" s="55">
        <v>0</v>
      </c>
      <c r="G163" s="51">
        <f t="shared" si="26"/>
        <v>0</v>
      </c>
    </row>
    <row r="164" spans="1:7" s="14" customFormat="1" ht="12.75" customHeight="1" x14ac:dyDescent="0.25">
      <c r="A164" s="48" t="s">
        <v>22</v>
      </c>
      <c r="B164" s="50">
        <v>0</v>
      </c>
      <c r="C164" s="55">
        <v>12511652.630000001</v>
      </c>
      <c r="D164" s="55">
        <v>12511652.630000001</v>
      </c>
      <c r="E164" s="55">
        <v>6129444.6399999997</v>
      </c>
      <c r="F164" s="55">
        <v>6129444.6399999997</v>
      </c>
      <c r="G164" s="51">
        <v>6382207.9900000002</v>
      </c>
    </row>
    <row r="165" spans="1:7" ht="24" x14ac:dyDescent="0.25">
      <c r="A165" s="48" t="s">
        <v>23</v>
      </c>
      <c r="B165" s="50">
        <v>0</v>
      </c>
      <c r="C165" s="55">
        <v>1400000</v>
      </c>
      <c r="D165" s="55">
        <v>1400000</v>
      </c>
      <c r="E165" s="55">
        <v>0</v>
      </c>
      <c r="F165" s="55">
        <v>0</v>
      </c>
      <c r="G165" s="51">
        <v>1400000</v>
      </c>
    </row>
    <row r="166" spans="1:7" x14ac:dyDescent="0.25">
      <c r="A166" s="48" t="s">
        <v>30</v>
      </c>
      <c r="B166" s="50">
        <v>0</v>
      </c>
      <c r="C166" s="55">
        <v>0</v>
      </c>
      <c r="D166" s="55">
        <f t="shared" si="25"/>
        <v>0</v>
      </c>
      <c r="E166" s="55">
        <v>0</v>
      </c>
      <c r="F166" s="55">
        <v>0</v>
      </c>
      <c r="G166" s="51">
        <f t="shared" si="26"/>
        <v>0</v>
      </c>
    </row>
    <row r="167" spans="1:7" ht="14.25" customHeight="1" x14ac:dyDescent="0.25">
      <c r="A167" s="48" t="s">
        <v>31</v>
      </c>
      <c r="B167" s="50">
        <v>0</v>
      </c>
      <c r="C167" s="55">
        <v>2104795.44</v>
      </c>
      <c r="D167" s="55">
        <v>2104795.44</v>
      </c>
      <c r="E167" s="55">
        <v>706852.79</v>
      </c>
      <c r="F167" s="55">
        <v>672327.18</v>
      </c>
      <c r="G167" s="51">
        <v>1397942.65</v>
      </c>
    </row>
    <row r="168" spans="1:7" x14ac:dyDescent="0.25">
      <c r="A168" s="49" t="s">
        <v>89</v>
      </c>
      <c r="B168" s="64">
        <f t="shared" ref="B168:G168" si="27">SUM(B169:B177)</f>
        <v>0</v>
      </c>
      <c r="C168" s="61">
        <f>SUM(C169:C177)</f>
        <v>8883102.1600000001</v>
      </c>
      <c r="D168" s="61">
        <f>SUM(D169:D177)</f>
        <v>8883102.1600000001</v>
      </c>
      <c r="E168" s="61">
        <f t="shared" si="27"/>
        <v>2249012.59</v>
      </c>
      <c r="F168" s="61">
        <f t="shared" si="27"/>
        <v>1925772.5899999999</v>
      </c>
      <c r="G168" s="62">
        <f t="shared" si="27"/>
        <v>6634089.5699999994</v>
      </c>
    </row>
    <row r="169" spans="1:7" x14ac:dyDescent="0.25">
      <c r="A169" s="48" t="s">
        <v>24</v>
      </c>
      <c r="B169" s="50">
        <v>0</v>
      </c>
      <c r="C169" s="55">
        <v>3500000</v>
      </c>
      <c r="D169" s="55">
        <v>3500000</v>
      </c>
      <c r="E169" s="55">
        <v>1426252.7</v>
      </c>
      <c r="F169" s="55">
        <v>1426252.7</v>
      </c>
      <c r="G169" s="51">
        <v>2073747.3</v>
      </c>
    </row>
    <row r="170" spans="1:7" x14ac:dyDescent="0.25">
      <c r="A170" s="48" t="s">
        <v>25</v>
      </c>
      <c r="B170" s="50">
        <v>0</v>
      </c>
      <c r="C170" s="55">
        <v>0</v>
      </c>
      <c r="D170" s="55">
        <f>+B170+C170</f>
        <v>0</v>
      </c>
      <c r="E170" s="55">
        <v>0</v>
      </c>
      <c r="F170" s="55">
        <v>0</v>
      </c>
      <c r="G170" s="51">
        <f t="shared" ref="G170:G177" si="28">+D170-E170</f>
        <v>0</v>
      </c>
    </row>
    <row r="171" spans="1:7" ht="29.25" customHeight="1" x14ac:dyDescent="0.25">
      <c r="A171" s="48" t="s">
        <v>32</v>
      </c>
      <c r="B171" s="50">
        <v>0</v>
      </c>
      <c r="C171" s="55">
        <v>2698478.76</v>
      </c>
      <c r="D171" s="55">
        <v>2698478.76</v>
      </c>
      <c r="E171" s="55">
        <v>222720</v>
      </c>
      <c r="F171" s="55">
        <v>39735</v>
      </c>
      <c r="G171" s="51">
        <v>2475758.7599999998</v>
      </c>
    </row>
    <row r="172" spans="1:7" x14ac:dyDescent="0.25">
      <c r="A172" s="48" t="s">
        <v>33</v>
      </c>
      <c r="B172" s="50">
        <v>0</v>
      </c>
      <c r="C172" s="55">
        <v>0</v>
      </c>
      <c r="D172" s="55">
        <f>+C172+B172</f>
        <v>0</v>
      </c>
      <c r="E172" s="55">
        <v>0</v>
      </c>
      <c r="F172" s="55">
        <v>0</v>
      </c>
      <c r="G172" s="51">
        <f t="shared" si="28"/>
        <v>0</v>
      </c>
    </row>
    <row r="173" spans="1:7" ht="27" customHeight="1" x14ac:dyDescent="0.25">
      <c r="A173" s="48" t="s">
        <v>34</v>
      </c>
      <c r="B173" s="50">
        <v>0</v>
      </c>
      <c r="C173" s="55">
        <v>2684623.4</v>
      </c>
      <c r="D173" s="55">
        <v>2684623.4</v>
      </c>
      <c r="E173" s="55">
        <v>600039.89</v>
      </c>
      <c r="F173" s="55">
        <v>459784.89</v>
      </c>
      <c r="G173" s="51">
        <v>2084583.51</v>
      </c>
    </row>
    <row r="174" spans="1:7" s="14" customFormat="1" ht="12.75" customHeight="1" x14ac:dyDescent="0.25">
      <c r="A174" s="48" t="s">
        <v>35</v>
      </c>
      <c r="B174" s="50">
        <v>0</v>
      </c>
      <c r="C174" s="55">
        <v>0</v>
      </c>
      <c r="D174" s="55">
        <f t="shared" ref="D174:D175" si="29">+C174+B174</f>
        <v>0</v>
      </c>
      <c r="E174" s="55">
        <v>0</v>
      </c>
      <c r="F174" s="55">
        <v>0</v>
      </c>
      <c r="G174" s="51">
        <f t="shared" si="28"/>
        <v>0</v>
      </c>
    </row>
    <row r="175" spans="1:7" ht="12.75" customHeight="1" x14ac:dyDescent="0.25">
      <c r="A175" s="48" t="s">
        <v>36</v>
      </c>
      <c r="B175" s="50">
        <v>0</v>
      </c>
      <c r="C175" s="55">
        <v>0</v>
      </c>
      <c r="D175" s="55">
        <f t="shared" si="29"/>
        <v>0</v>
      </c>
      <c r="E175" s="55">
        <v>0</v>
      </c>
      <c r="F175" s="55">
        <v>0</v>
      </c>
      <c r="G175" s="51">
        <f t="shared" si="28"/>
        <v>0</v>
      </c>
    </row>
    <row r="176" spans="1:7" x14ac:dyDescent="0.25">
      <c r="A176" s="48" t="s">
        <v>37</v>
      </c>
      <c r="B176" s="50">
        <v>0</v>
      </c>
      <c r="C176" s="55">
        <v>0</v>
      </c>
      <c r="D176" s="55">
        <v>0</v>
      </c>
      <c r="E176" s="55">
        <v>0</v>
      </c>
      <c r="F176" s="55">
        <v>0</v>
      </c>
      <c r="G176" s="51">
        <f t="shared" si="28"/>
        <v>0</v>
      </c>
    </row>
    <row r="177" spans="1:7" x14ac:dyDescent="0.25">
      <c r="A177" s="48" t="s">
        <v>38</v>
      </c>
      <c r="B177" s="50">
        <v>0</v>
      </c>
      <c r="C177" s="55">
        <v>0</v>
      </c>
      <c r="D177" s="55">
        <v>0</v>
      </c>
      <c r="E177" s="55">
        <v>0</v>
      </c>
      <c r="F177" s="55">
        <v>0</v>
      </c>
      <c r="G177" s="51">
        <f t="shared" si="28"/>
        <v>0</v>
      </c>
    </row>
    <row r="178" spans="1:7" x14ac:dyDescent="0.25">
      <c r="A178" s="49" t="s">
        <v>26</v>
      </c>
      <c r="B178" s="64">
        <f>SUM(B179:B188)</f>
        <v>0</v>
      </c>
      <c r="C178" s="61">
        <f>SUM(C179:C188)</f>
        <v>0</v>
      </c>
      <c r="D178" s="61">
        <f>SUM(D179:D188)</f>
        <v>0</v>
      </c>
      <c r="E178" s="61">
        <f t="shared" ref="E178:F178" si="30">SUM(E179:E188)</f>
        <v>0</v>
      </c>
      <c r="F178" s="61">
        <f t="shared" si="30"/>
        <v>0</v>
      </c>
      <c r="G178" s="62">
        <f>SUM(G179:G188)</f>
        <v>0</v>
      </c>
    </row>
    <row r="179" spans="1:7" x14ac:dyDescent="0.25">
      <c r="A179" s="48" t="s">
        <v>60</v>
      </c>
      <c r="B179" s="50">
        <v>0</v>
      </c>
      <c r="C179" s="55">
        <v>0</v>
      </c>
      <c r="D179" s="55">
        <v>0</v>
      </c>
      <c r="E179" s="55">
        <v>0</v>
      </c>
      <c r="F179" s="55">
        <v>0</v>
      </c>
      <c r="G179" s="51">
        <f>+D179-E179</f>
        <v>0</v>
      </c>
    </row>
    <row r="180" spans="1:7" x14ac:dyDescent="0.25">
      <c r="A180" s="48" t="s">
        <v>27</v>
      </c>
      <c r="B180" s="50">
        <v>0</v>
      </c>
      <c r="C180" s="55">
        <v>0</v>
      </c>
      <c r="D180" s="55">
        <v>0</v>
      </c>
      <c r="E180" s="55">
        <v>0</v>
      </c>
      <c r="F180" s="55">
        <v>0</v>
      </c>
      <c r="G180" s="51">
        <f t="shared" ref="G180:G188" si="31">+D180-E180</f>
        <v>0</v>
      </c>
    </row>
    <row r="181" spans="1:7" x14ac:dyDescent="0.25">
      <c r="A181" s="48" t="s">
        <v>68</v>
      </c>
      <c r="B181" s="50">
        <v>0</v>
      </c>
      <c r="C181" s="55">
        <v>0</v>
      </c>
      <c r="D181" s="55">
        <v>0</v>
      </c>
      <c r="E181" s="55">
        <v>0</v>
      </c>
      <c r="F181" s="55">
        <v>0</v>
      </c>
      <c r="G181" s="51">
        <f t="shared" si="31"/>
        <v>0</v>
      </c>
    </row>
    <row r="182" spans="1:7" x14ac:dyDescent="0.25">
      <c r="A182" s="48" t="s">
        <v>69</v>
      </c>
      <c r="B182" s="50">
        <v>0</v>
      </c>
      <c r="C182" s="55">
        <v>0</v>
      </c>
      <c r="D182" s="55">
        <v>0</v>
      </c>
      <c r="E182" s="55">
        <v>0</v>
      </c>
      <c r="F182" s="55">
        <v>0</v>
      </c>
      <c r="G182" s="51">
        <f t="shared" si="31"/>
        <v>0</v>
      </c>
    </row>
    <row r="183" spans="1:7" x14ac:dyDescent="0.25">
      <c r="A183" s="48" t="s">
        <v>70</v>
      </c>
      <c r="B183" s="50">
        <v>0</v>
      </c>
      <c r="C183" s="55">
        <v>0</v>
      </c>
      <c r="D183" s="55">
        <f>+B183+C183</f>
        <v>0</v>
      </c>
      <c r="E183" s="55">
        <v>0</v>
      </c>
      <c r="F183" s="55">
        <v>0</v>
      </c>
      <c r="G183" s="51">
        <f>+D183-E183</f>
        <v>0</v>
      </c>
    </row>
    <row r="184" spans="1:7" ht="15" customHeight="1" x14ac:dyDescent="0.25">
      <c r="A184" s="48" t="s">
        <v>71</v>
      </c>
      <c r="B184" s="50">
        <v>0</v>
      </c>
      <c r="C184" s="55">
        <v>0</v>
      </c>
      <c r="D184" s="55">
        <v>0</v>
      </c>
      <c r="E184" s="55">
        <v>0</v>
      </c>
      <c r="F184" s="55">
        <v>0</v>
      </c>
      <c r="G184" s="51">
        <f t="shared" si="31"/>
        <v>0</v>
      </c>
    </row>
    <row r="185" spans="1:7" ht="24" x14ac:dyDescent="0.25">
      <c r="A185" s="48" t="s">
        <v>72</v>
      </c>
      <c r="B185" s="50">
        <v>0</v>
      </c>
      <c r="C185" s="55">
        <v>0</v>
      </c>
      <c r="D185" s="55">
        <v>0</v>
      </c>
      <c r="E185" s="55">
        <v>0</v>
      </c>
      <c r="F185" s="55">
        <v>0</v>
      </c>
      <c r="G185" s="51">
        <f t="shared" si="31"/>
        <v>0</v>
      </c>
    </row>
    <row r="186" spans="1:7" ht="15" customHeight="1" x14ac:dyDescent="0.25">
      <c r="A186" s="48" t="s">
        <v>73</v>
      </c>
      <c r="B186" s="50">
        <v>0</v>
      </c>
      <c r="C186" s="55">
        <v>0</v>
      </c>
      <c r="D186" s="55">
        <v>0</v>
      </c>
      <c r="E186" s="55">
        <v>0</v>
      </c>
      <c r="F186" s="55">
        <v>0</v>
      </c>
      <c r="G186" s="51">
        <f t="shared" si="31"/>
        <v>0</v>
      </c>
    </row>
    <row r="187" spans="1:7" x14ac:dyDescent="0.25">
      <c r="A187" s="48" t="s">
        <v>74</v>
      </c>
      <c r="B187" s="50">
        <v>0</v>
      </c>
      <c r="C187" s="55">
        <v>0</v>
      </c>
      <c r="D187" s="55">
        <v>0</v>
      </c>
      <c r="E187" s="55">
        <v>0</v>
      </c>
      <c r="F187" s="55">
        <v>0</v>
      </c>
      <c r="G187" s="51">
        <f t="shared" si="31"/>
        <v>0</v>
      </c>
    </row>
    <row r="188" spans="1:7" ht="15" customHeight="1" thickBot="1" x14ac:dyDescent="0.3">
      <c r="A188" s="52" t="s">
        <v>75</v>
      </c>
      <c r="B188" s="65">
        <v>0</v>
      </c>
      <c r="C188" s="66">
        <v>0</v>
      </c>
      <c r="D188" s="66">
        <v>0</v>
      </c>
      <c r="E188" s="66">
        <v>0</v>
      </c>
      <c r="F188" s="66">
        <v>0</v>
      </c>
      <c r="G188" s="67">
        <f t="shared" si="31"/>
        <v>0</v>
      </c>
    </row>
    <row r="189" spans="1:7" x14ac:dyDescent="0.25">
      <c r="A189" s="3"/>
      <c r="B189" s="2"/>
      <c r="C189" s="2"/>
      <c r="D189" s="2"/>
      <c r="E189" s="2"/>
      <c r="F189" s="2"/>
    </row>
    <row r="190" spans="1:7" x14ac:dyDescent="0.25">
      <c r="A190" s="3"/>
      <c r="B190" s="2"/>
      <c r="C190" s="2"/>
      <c r="D190" s="2"/>
      <c r="E190" s="2"/>
      <c r="F190" s="2"/>
      <c r="G190" s="17" t="s">
        <v>82</v>
      </c>
    </row>
    <row r="191" spans="1:7" s="22" customFormat="1" x14ac:dyDescent="0.25">
      <c r="A191" s="21"/>
      <c r="B191" s="2"/>
      <c r="C191" s="2"/>
      <c r="D191" s="2"/>
      <c r="E191" s="2"/>
      <c r="F191" s="2"/>
      <c r="G191" s="17"/>
    </row>
    <row r="192" spans="1:7" s="22" customFormat="1" x14ac:dyDescent="0.25">
      <c r="A192" s="21"/>
      <c r="B192" s="2"/>
      <c r="C192" s="2"/>
      <c r="D192" s="2"/>
      <c r="E192" s="2"/>
      <c r="F192" s="2"/>
    </row>
    <row r="193" spans="1:7" s="22" customFormat="1" x14ac:dyDescent="0.25">
      <c r="A193" s="21"/>
      <c r="B193" s="2"/>
      <c r="C193" s="2"/>
      <c r="D193" s="2"/>
      <c r="E193" s="2"/>
      <c r="F193" s="2"/>
    </row>
    <row r="194" spans="1:7" s="22" customFormat="1" x14ac:dyDescent="0.25">
      <c r="A194" s="21"/>
      <c r="B194" s="2"/>
      <c r="C194" s="2"/>
      <c r="D194" s="2"/>
      <c r="E194" s="2"/>
      <c r="F194" s="2"/>
    </row>
    <row r="195" spans="1:7" s="22" customFormat="1" x14ac:dyDescent="0.25">
      <c r="A195" s="21"/>
      <c r="B195" s="2"/>
      <c r="C195" s="2"/>
      <c r="D195" s="2"/>
      <c r="E195" s="2"/>
      <c r="F195" s="2"/>
      <c r="G195" s="17"/>
    </row>
    <row r="196" spans="1:7" s="24" customFormat="1" x14ac:dyDescent="0.25">
      <c r="A196" s="21"/>
      <c r="B196" s="2"/>
      <c r="C196" s="2"/>
      <c r="D196" s="2"/>
      <c r="E196" s="2"/>
      <c r="F196" s="2"/>
      <c r="G196" s="17"/>
    </row>
    <row r="197" spans="1:7" s="22" customFormat="1" x14ac:dyDescent="0.25">
      <c r="A197" s="21"/>
      <c r="B197" s="2"/>
      <c r="C197" s="2"/>
      <c r="D197" s="2"/>
      <c r="E197" s="2"/>
      <c r="F197" s="2"/>
      <c r="G197" s="17"/>
    </row>
    <row r="198" spans="1:7" s="22" customFormat="1" x14ac:dyDescent="0.25">
      <c r="A198" s="21"/>
      <c r="B198" s="2"/>
      <c r="C198" s="2"/>
      <c r="D198" s="2"/>
      <c r="E198" s="2"/>
      <c r="F198" s="2"/>
      <c r="G198" s="17"/>
    </row>
    <row r="199" spans="1:7" s="22" customFormat="1" x14ac:dyDescent="0.25">
      <c r="A199" s="21"/>
      <c r="B199" s="2"/>
      <c r="C199" s="2"/>
      <c r="D199" s="2"/>
      <c r="E199" s="2"/>
      <c r="F199" s="2"/>
      <c r="G199" s="17"/>
    </row>
    <row r="200" spans="1:7" s="22" customFormat="1" x14ac:dyDescent="0.25">
      <c r="A200" s="21"/>
      <c r="B200" s="2"/>
      <c r="C200" s="2"/>
      <c r="D200" s="2"/>
      <c r="E200" s="2"/>
      <c r="F200" s="2"/>
      <c r="G200" s="17"/>
    </row>
    <row r="201" spans="1:7" s="22" customFormat="1" x14ac:dyDescent="0.25">
      <c r="A201" s="21"/>
      <c r="B201" s="2"/>
      <c r="C201" s="2"/>
      <c r="D201" s="2"/>
      <c r="E201" s="2"/>
      <c r="F201" s="2"/>
      <c r="G201" s="17"/>
    </row>
    <row r="202" spans="1:7" s="22" customFormat="1" x14ac:dyDescent="0.25">
      <c r="A202" s="21"/>
      <c r="B202" s="2"/>
      <c r="C202" s="2"/>
      <c r="D202" s="2"/>
      <c r="E202" s="2"/>
      <c r="F202" s="2"/>
      <c r="G202" s="17"/>
    </row>
    <row r="203" spans="1:7" s="24" customFormat="1" x14ac:dyDescent="0.25">
      <c r="A203" s="21"/>
      <c r="B203" s="2"/>
      <c r="C203" s="2"/>
      <c r="D203" s="2"/>
      <c r="E203" s="2"/>
      <c r="F203" s="2"/>
      <c r="G203" s="17"/>
    </row>
    <row r="204" spans="1:7" s="22" customFormat="1" x14ac:dyDescent="0.25">
      <c r="A204" s="21"/>
      <c r="B204" s="2"/>
      <c r="C204" s="2"/>
      <c r="D204" s="2"/>
      <c r="E204" s="2"/>
      <c r="F204" s="2"/>
      <c r="G204" s="17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s="6" customFormat="1" ht="15" customHeight="1" x14ac:dyDescent="0.25">
      <c r="A206" s="91" t="s">
        <v>0</v>
      </c>
      <c r="B206" s="91"/>
      <c r="C206" s="91"/>
      <c r="D206" s="91"/>
      <c r="E206" s="91"/>
      <c r="F206" s="91"/>
      <c r="G206" s="91"/>
    </row>
    <row r="207" spans="1:7" s="6" customFormat="1" ht="15" customHeight="1" x14ac:dyDescent="0.25">
      <c r="A207" s="91" t="s">
        <v>1</v>
      </c>
      <c r="B207" s="91"/>
      <c r="C207" s="91"/>
      <c r="D207" s="91"/>
      <c r="E207" s="91"/>
      <c r="F207" s="91"/>
      <c r="G207" s="91"/>
    </row>
    <row r="208" spans="1:7" s="6" customFormat="1" ht="15" customHeight="1" x14ac:dyDescent="0.25">
      <c r="A208" s="92" t="s">
        <v>94</v>
      </c>
      <c r="B208" s="92"/>
      <c r="C208" s="92"/>
      <c r="D208" s="92"/>
      <c r="E208" s="92"/>
      <c r="F208" s="92"/>
      <c r="G208" s="92"/>
    </row>
    <row r="209" spans="1:7" s="6" customFormat="1" ht="15" customHeight="1" x14ac:dyDescent="0.25">
      <c r="A209" s="92" t="s">
        <v>95</v>
      </c>
      <c r="B209" s="92"/>
      <c r="C209" s="92"/>
      <c r="D209" s="92"/>
      <c r="E209" s="92"/>
      <c r="F209" s="92"/>
      <c r="G209" s="92"/>
    </row>
    <row r="210" spans="1:7" ht="15.75" thickBot="1" x14ac:dyDescent="0.3">
      <c r="A210" s="3"/>
      <c r="B210" s="2"/>
      <c r="C210" s="2"/>
      <c r="D210" s="2"/>
      <c r="E210" s="2"/>
      <c r="F210" s="2"/>
      <c r="G210" s="2"/>
    </row>
    <row r="211" spans="1:7" ht="15" customHeight="1" x14ac:dyDescent="0.25">
      <c r="A211" s="99" t="s">
        <v>4</v>
      </c>
      <c r="B211" s="101" t="s">
        <v>3</v>
      </c>
      <c r="C211" s="101"/>
      <c r="D211" s="101"/>
      <c r="E211" s="101"/>
      <c r="F211" s="101"/>
      <c r="G211" s="102" t="s">
        <v>9</v>
      </c>
    </row>
    <row r="212" spans="1:7" ht="30" customHeight="1" x14ac:dyDescent="0.25">
      <c r="A212" s="100"/>
      <c r="B212" s="44" t="s">
        <v>5</v>
      </c>
      <c r="C212" s="44" t="s">
        <v>76</v>
      </c>
      <c r="D212" s="45" t="s">
        <v>6</v>
      </c>
      <c r="E212" s="45" t="s">
        <v>7</v>
      </c>
      <c r="F212" s="45" t="s">
        <v>8</v>
      </c>
      <c r="G212" s="103"/>
    </row>
    <row r="213" spans="1:7" ht="15" customHeight="1" x14ac:dyDescent="0.25">
      <c r="A213" s="47" t="s">
        <v>90</v>
      </c>
      <c r="B213" s="60">
        <f>SUM(B214:B222)</f>
        <v>0</v>
      </c>
      <c r="C213" s="61">
        <f>SUM(C214:C222)</f>
        <v>16972291</v>
      </c>
      <c r="D213" s="61">
        <f>SUM(D214:D222)</f>
        <v>16972291</v>
      </c>
      <c r="E213" s="61">
        <f>SUM(E214:E222)</f>
        <v>343260.45</v>
      </c>
      <c r="F213" s="61">
        <f t="shared" ref="F213" si="32">SUM(F214:F222)</f>
        <v>343260.45</v>
      </c>
      <c r="G213" s="62">
        <f>SUM(G214:G222)</f>
        <v>16629030.550000001</v>
      </c>
    </row>
    <row r="214" spans="1:7" ht="15" customHeight="1" x14ac:dyDescent="0.25">
      <c r="A214" s="48" t="s">
        <v>28</v>
      </c>
      <c r="B214" s="50">
        <v>0</v>
      </c>
      <c r="C214" s="55">
        <v>641000</v>
      </c>
      <c r="D214" s="55">
        <v>641000</v>
      </c>
      <c r="E214" s="55">
        <v>0</v>
      </c>
      <c r="F214" s="55">
        <v>0</v>
      </c>
      <c r="G214" s="51">
        <v>641000</v>
      </c>
    </row>
    <row r="215" spans="1:7" ht="13.5" customHeight="1" x14ac:dyDescent="0.25">
      <c r="A215" s="48" t="s">
        <v>29</v>
      </c>
      <c r="B215" s="50">
        <v>0</v>
      </c>
      <c r="C215" s="55">
        <v>0</v>
      </c>
      <c r="D215" s="55">
        <f t="shared" ref="D215:D218" si="33">+C215+B215</f>
        <v>0</v>
      </c>
      <c r="E215" s="55">
        <v>0</v>
      </c>
      <c r="F215" s="55">
        <v>0</v>
      </c>
      <c r="G215" s="51">
        <f t="shared" ref="G215:G221" si="34">+D215-E215</f>
        <v>0</v>
      </c>
    </row>
    <row r="216" spans="1:7" x14ac:dyDescent="0.25">
      <c r="A216" s="48" t="s">
        <v>61</v>
      </c>
      <c r="B216" s="50">
        <v>0</v>
      </c>
      <c r="C216" s="55">
        <v>0</v>
      </c>
      <c r="D216" s="55">
        <f t="shared" si="33"/>
        <v>0</v>
      </c>
      <c r="E216" s="55">
        <v>0</v>
      </c>
      <c r="F216" s="55">
        <v>0</v>
      </c>
      <c r="G216" s="51">
        <f t="shared" si="34"/>
        <v>0</v>
      </c>
    </row>
    <row r="217" spans="1:7" x14ac:dyDescent="0.25">
      <c r="A217" s="48" t="s">
        <v>62</v>
      </c>
      <c r="B217" s="50">
        <v>0</v>
      </c>
      <c r="C217" s="55">
        <v>13377291</v>
      </c>
      <c r="D217" s="55">
        <v>13377291</v>
      </c>
      <c r="E217" s="55">
        <v>343260.45</v>
      </c>
      <c r="F217" s="55">
        <v>343260.45</v>
      </c>
      <c r="G217" s="51">
        <v>13034030.550000001</v>
      </c>
    </row>
    <row r="218" spans="1:7" x14ac:dyDescent="0.25">
      <c r="A218" s="53" t="s">
        <v>63</v>
      </c>
      <c r="B218" s="50">
        <v>0</v>
      </c>
      <c r="C218" s="55">
        <v>0</v>
      </c>
      <c r="D218" s="55">
        <f t="shared" si="33"/>
        <v>0</v>
      </c>
      <c r="E218" s="55">
        <v>0</v>
      </c>
      <c r="F218" s="55">
        <v>0</v>
      </c>
      <c r="G218" s="51">
        <f t="shared" si="34"/>
        <v>0</v>
      </c>
    </row>
    <row r="219" spans="1:7" ht="13.5" customHeight="1" x14ac:dyDescent="0.25">
      <c r="A219" s="48" t="s">
        <v>64</v>
      </c>
      <c r="B219" s="50">
        <v>0</v>
      </c>
      <c r="C219" s="55">
        <v>1304000</v>
      </c>
      <c r="D219" s="55">
        <v>1304000</v>
      </c>
      <c r="E219" s="55">
        <v>0</v>
      </c>
      <c r="F219" s="55">
        <v>0</v>
      </c>
      <c r="G219" s="51">
        <v>1304000</v>
      </c>
    </row>
    <row r="220" spans="1:7" x14ac:dyDescent="0.25">
      <c r="A220" s="53" t="s">
        <v>65</v>
      </c>
      <c r="B220" s="50">
        <v>0</v>
      </c>
      <c r="C220" s="55">
        <v>0</v>
      </c>
      <c r="D220" s="55">
        <f t="shared" ref="D220:D221" si="35">+C220+B220</f>
        <v>0</v>
      </c>
      <c r="E220" s="55">
        <v>0</v>
      </c>
      <c r="F220" s="55">
        <v>0</v>
      </c>
      <c r="G220" s="51">
        <f t="shared" si="34"/>
        <v>0</v>
      </c>
    </row>
    <row r="221" spans="1:7" x14ac:dyDescent="0.25">
      <c r="A221" s="48" t="s">
        <v>66</v>
      </c>
      <c r="B221" s="50">
        <v>0</v>
      </c>
      <c r="C221" s="55">
        <v>0</v>
      </c>
      <c r="D221" s="55">
        <f t="shared" si="35"/>
        <v>0</v>
      </c>
      <c r="E221" s="55">
        <v>0</v>
      </c>
      <c r="F221" s="55">
        <v>0</v>
      </c>
      <c r="G221" s="51">
        <f t="shared" si="34"/>
        <v>0</v>
      </c>
    </row>
    <row r="222" spans="1:7" x14ac:dyDescent="0.25">
      <c r="A222" s="48" t="s">
        <v>67</v>
      </c>
      <c r="B222" s="50">
        <v>0</v>
      </c>
      <c r="C222" s="55">
        <v>1650000</v>
      </c>
      <c r="D222" s="55">
        <v>1650000</v>
      </c>
      <c r="E222" s="55">
        <v>0</v>
      </c>
      <c r="F222" s="55">
        <v>0</v>
      </c>
      <c r="G222" s="51">
        <v>1650000</v>
      </c>
    </row>
    <row r="223" spans="1:7" ht="15" customHeight="1" x14ac:dyDescent="0.25">
      <c r="A223" s="49" t="s">
        <v>91</v>
      </c>
      <c r="B223" s="64">
        <f>SUM(B224:B226)</f>
        <v>0</v>
      </c>
      <c r="C223" s="61">
        <f>SUM(C224:C226)</f>
        <v>36836572.730000004</v>
      </c>
      <c r="D223" s="61">
        <f>SUM(D224:D226)</f>
        <v>36836572.730000004</v>
      </c>
      <c r="E223" s="61">
        <f t="shared" ref="E223:F223" si="36">SUM(E224:E226)</f>
        <v>12439144.57</v>
      </c>
      <c r="F223" s="61">
        <f t="shared" si="36"/>
        <v>12037652.109999999</v>
      </c>
      <c r="G223" s="62">
        <f>SUM(G224:G226)</f>
        <v>24397428.16</v>
      </c>
    </row>
    <row r="224" spans="1:7" ht="15" customHeight="1" x14ac:dyDescent="0.25">
      <c r="A224" s="48" t="s">
        <v>39</v>
      </c>
      <c r="B224" s="50">
        <v>0</v>
      </c>
      <c r="C224" s="55">
        <v>31836572.73</v>
      </c>
      <c r="D224" s="55">
        <v>31836572.73</v>
      </c>
      <c r="E224" s="55">
        <v>12439144.57</v>
      </c>
      <c r="F224" s="55">
        <v>12037652.109999999</v>
      </c>
      <c r="G224" s="51">
        <v>19397428.16</v>
      </c>
    </row>
    <row r="225" spans="1:7" ht="15" customHeight="1" x14ac:dyDescent="0.25">
      <c r="A225" s="48" t="s">
        <v>40</v>
      </c>
      <c r="B225" s="50">
        <v>0</v>
      </c>
      <c r="C225" s="55">
        <v>5000000</v>
      </c>
      <c r="D225" s="55">
        <v>5000000</v>
      </c>
      <c r="E225" s="55">
        <v>0</v>
      </c>
      <c r="F225" s="55">
        <v>0</v>
      </c>
      <c r="G225" s="51">
        <v>5000000</v>
      </c>
    </row>
    <row r="226" spans="1:7" ht="15" customHeight="1" x14ac:dyDescent="0.25">
      <c r="A226" s="48" t="s">
        <v>41</v>
      </c>
      <c r="B226" s="50">
        <v>0</v>
      </c>
      <c r="C226" s="55">
        <v>0</v>
      </c>
      <c r="D226" s="55">
        <v>0</v>
      </c>
      <c r="E226" s="55">
        <v>0</v>
      </c>
      <c r="F226" s="55">
        <v>0</v>
      </c>
      <c r="G226" s="51">
        <f t="shared" ref="G226" si="37">+D226-E226</f>
        <v>0</v>
      </c>
    </row>
    <row r="227" spans="1:7" ht="15" customHeight="1" x14ac:dyDescent="0.25">
      <c r="A227" s="49" t="s">
        <v>42</v>
      </c>
      <c r="B227" s="64">
        <f>SUM(B228:B235)</f>
        <v>0</v>
      </c>
      <c r="C227" s="61">
        <f>SUM(C228:C235)</f>
        <v>0</v>
      </c>
      <c r="D227" s="61">
        <f t="shared" ref="D227:G227" si="38">SUM(D228:D235)</f>
        <v>0</v>
      </c>
      <c r="E227" s="61">
        <f t="shared" si="38"/>
        <v>0</v>
      </c>
      <c r="F227" s="61">
        <f t="shared" si="38"/>
        <v>0</v>
      </c>
      <c r="G227" s="62">
        <f t="shared" si="38"/>
        <v>0</v>
      </c>
    </row>
    <row r="228" spans="1:7" ht="15.75" customHeight="1" x14ac:dyDescent="0.25">
      <c r="A228" s="48" t="s">
        <v>77</v>
      </c>
      <c r="B228" s="50">
        <v>0</v>
      </c>
      <c r="C228" s="55">
        <v>0</v>
      </c>
      <c r="D228" s="55">
        <v>0</v>
      </c>
      <c r="E228" s="55">
        <v>0</v>
      </c>
      <c r="F228" s="55">
        <v>0</v>
      </c>
      <c r="G228" s="51">
        <f>+D228-E228</f>
        <v>0</v>
      </c>
    </row>
    <row r="229" spans="1:7" s="1" customFormat="1" ht="15.75" customHeight="1" x14ac:dyDescent="0.25">
      <c r="A229" s="48" t="s">
        <v>44</v>
      </c>
      <c r="B229" s="50">
        <v>0</v>
      </c>
      <c r="C229" s="55">
        <v>0</v>
      </c>
      <c r="D229" s="55">
        <v>0</v>
      </c>
      <c r="E229" s="55">
        <v>0</v>
      </c>
      <c r="F229" s="55">
        <v>0</v>
      </c>
      <c r="G229" s="51">
        <f t="shared" ref="G229:G235" si="39">+D229-E229</f>
        <v>0</v>
      </c>
    </row>
    <row r="230" spans="1:7" x14ac:dyDescent="0.25">
      <c r="A230" s="48" t="s">
        <v>45</v>
      </c>
      <c r="B230" s="50">
        <v>0</v>
      </c>
      <c r="C230" s="55">
        <v>0</v>
      </c>
      <c r="D230" s="55">
        <v>0</v>
      </c>
      <c r="E230" s="55">
        <v>0</v>
      </c>
      <c r="F230" s="55">
        <v>0</v>
      </c>
      <c r="G230" s="51">
        <f t="shared" si="39"/>
        <v>0</v>
      </c>
    </row>
    <row r="231" spans="1:7" x14ac:dyDescent="0.25">
      <c r="A231" s="48" t="s">
        <v>46</v>
      </c>
      <c r="B231" s="50">
        <v>0</v>
      </c>
      <c r="C231" s="55">
        <v>0</v>
      </c>
      <c r="D231" s="55">
        <v>0</v>
      </c>
      <c r="E231" s="55">
        <v>0</v>
      </c>
      <c r="F231" s="55">
        <v>0</v>
      </c>
      <c r="G231" s="51">
        <f t="shared" si="39"/>
        <v>0</v>
      </c>
    </row>
    <row r="232" spans="1:7" x14ac:dyDescent="0.25">
      <c r="A232" s="48" t="s">
        <v>47</v>
      </c>
      <c r="B232" s="50">
        <v>0</v>
      </c>
      <c r="C232" s="55">
        <v>0</v>
      </c>
      <c r="D232" s="55">
        <v>0</v>
      </c>
      <c r="E232" s="55">
        <v>0</v>
      </c>
      <c r="F232" s="55">
        <v>0</v>
      </c>
      <c r="G232" s="51">
        <f t="shared" si="39"/>
        <v>0</v>
      </c>
    </row>
    <row r="233" spans="1:7" ht="24" x14ac:dyDescent="0.25">
      <c r="A233" s="48" t="s">
        <v>48</v>
      </c>
      <c r="B233" s="50">
        <v>0</v>
      </c>
      <c r="C233" s="55">
        <v>0</v>
      </c>
      <c r="D233" s="55">
        <v>0</v>
      </c>
      <c r="E233" s="55">
        <v>0</v>
      </c>
      <c r="F233" s="55">
        <v>0</v>
      </c>
      <c r="G233" s="51">
        <f t="shared" si="39"/>
        <v>0</v>
      </c>
    </row>
    <row r="234" spans="1:7" x14ac:dyDescent="0.25">
      <c r="A234" s="48" t="s">
        <v>49</v>
      </c>
      <c r="B234" s="50">
        <v>0</v>
      </c>
      <c r="C234" s="55">
        <v>0</v>
      </c>
      <c r="D234" s="55">
        <v>0</v>
      </c>
      <c r="E234" s="55">
        <v>0</v>
      </c>
      <c r="F234" s="55">
        <v>0</v>
      </c>
      <c r="G234" s="51">
        <f t="shared" si="39"/>
        <v>0</v>
      </c>
    </row>
    <row r="235" spans="1:7" ht="24" x14ac:dyDescent="0.25">
      <c r="A235" s="48" t="s">
        <v>43</v>
      </c>
      <c r="B235" s="50">
        <v>0</v>
      </c>
      <c r="C235" s="55">
        <v>0</v>
      </c>
      <c r="D235" s="55">
        <v>0</v>
      </c>
      <c r="E235" s="55">
        <v>0</v>
      </c>
      <c r="F235" s="55">
        <v>0</v>
      </c>
      <c r="G235" s="51">
        <f t="shared" si="39"/>
        <v>0</v>
      </c>
    </row>
    <row r="236" spans="1:7" x14ac:dyDescent="0.25">
      <c r="A236" s="49" t="s">
        <v>92</v>
      </c>
      <c r="B236" s="64">
        <f t="shared" ref="B236:G236" si="40">+B239</f>
        <v>24371080</v>
      </c>
      <c r="C236" s="69">
        <f>+C239</f>
        <v>-24371080</v>
      </c>
      <c r="D236" s="69">
        <f t="shared" si="40"/>
        <v>0</v>
      </c>
      <c r="E236" s="69">
        <f t="shared" si="40"/>
        <v>0</v>
      </c>
      <c r="F236" s="69">
        <f t="shared" si="40"/>
        <v>0</v>
      </c>
      <c r="G236" s="70">
        <f t="shared" si="40"/>
        <v>0</v>
      </c>
    </row>
    <row r="237" spans="1:7" x14ac:dyDescent="0.25">
      <c r="A237" s="48" t="s">
        <v>51</v>
      </c>
      <c r="B237" s="50">
        <v>0</v>
      </c>
      <c r="C237" s="55">
        <v>0</v>
      </c>
      <c r="D237" s="55">
        <v>0</v>
      </c>
      <c r="E237" s="55">
        <v>0</v>
      </c>
      <c r="F237" s="55">
        <v>0</v>
      </c>
      <c r="G237" s="51">
        <f>+D237-E237</f>
        <v>0</v>
      </c>
    </row>
    <row r="238" spans="1:7" x14ac:dyDescent="0.25">
      <c r="A238" s="48" t="s">
        <v>52</v>
      </c>
      <c r="B238" s="50">
        <v>0</v>
      </c>
      <c r="C238" s="55">
        <v>0</v>
      </c>
      <c r="D238" s="55">
        <v>0</v>
      </c>
      <c r="E238" s="55">
        <v>0</v>
      </c>
      <c r="F238" s="55">
        <v>0</v>
      </c>
      <c r="G238" s="51">
        <f t="shared" ref="G238" si="41">+D238-E238</f>
        <v>0</v>
      </c>
    </row>
    <row r="239" spans="1:7" x14ac:dyDescent="0.25">
      <c r="A239" s="48" t="s">
        <v>50</v>
      </c>
      <c r="B239" s="71">
        <v>24371080</v>
      </c>
      <c r="C239" s="72">
        <v>-24371080</v>
      </c>
      <c r="D239" s="72">
        <v>0</v>
      </c>
      <c r="E239" s="72">
        <v>0</v>
      </c>
      <c r="F239" s="72">
        <v>0</v>
      </c>
      <c r="G239" s="51">
        <v>0</v>
      </c>
    </row>
    <row r="240" spans="1:7" x14ac:dyDescent="0.25">
      <c r="A240" s="49" t="s">
        <v>93</v>
      </c>
      <c r="B240" s="64">
        <f>+B241+B242</f>
        <v>28424967.460000001</v>
      </c>
      <c r="C240" s="61">
        <f>+C241+C242</f>
        <v>-2392597.23</v>
      </c>
      <c r="D240" s="61">
        <f>+D241+D242</f>
        <v>26032370.229999997</v>
      </c>
      <c r="E240" s="61">
        <f>+E241+E242</f>
        <v>11765677.939999999</v>
      </c>
      <c r="F240" s="61">
        <f t="shared" ref="F240" si="42">+F241+F242</f>
        <v>11765677.939999999</v>
      </c>
      <c r="G240" s="62">
        <f>+G241+G242</f>
        <v>14266692.289999999</v>
      </c>
    </row>
    <row r="241" spans="1:7" x14ac:dyDescent="0.25">
      <c r="A241" s="48" t="s">
        <v>53</v>
      </c>
      <c r="B241" s="73">
        <v>14672090.5</v>
      </c>
      <c r="C241" s="57">
        <v>-1179032.56</v>
      </c>
      <c r="D241" s="57">
        <v>13493057.939999999</v>
      </c>
      <c r="E241" s="57">
        <v>6012619.2799999993</v>
      </c>
      <c r="F241" s="57">
        <v>6012619.2799999993</v>
      </c>
      <c r="G241" s="63">
        <f>D241-F241</f>
        <v>7480438.6600000001</v>
      </c>
    </row>
    <row r="242" spans="1:7" x14ac:dyDescent="0.25">
      <c r="A242" s="48" t="s">
        <v>54</v>
      </c>
      <c r="B242" s="73">
        <v>13752876.960000001</v>
      </c>
      <c r="C242" s="57">
        <v>-1213564.67</v>
      </c>
      <c r="D242" s="57">
        <v>12539312.289999999</v>
      </c>
      <c r="E242" s="57">
        <v>5753058.6600000001</v>
      </c>
      <c r="F242" s="57">
        <v>5753058.6600000001</v>
      </c>
      <c r="G242" s="63">
        <f>D242-F242</f>
        <v>6786253.629999999</v>
      </c>
    </row>
    <row r="243" spans="1:7" x14ac:dyDescent="0.25">
      <c r="A243" s="48" t="s">
        <v>56</v>
      </c>
      <c r="B243" s="50">
        <v>0</v>
      </c>
      <c r="C243" s="55">
        <v>0</v>
      </c>
      <c r="D243" s="55">
        <v>0</v>
      </c>
      <c r="E243" s="55">
        <v>0</v>
      </c>
      <c r="F243" s="55">
        <v>0</v>
      </c>
      <c r="G243" s="63">
        <f t="shared" ref="G243:G247" si="43">+D243-E243</f>
        <v>0</v>
      </c>
    </row>
    <row r="244" spans="1:7" x14ac:dyDescent="0.25">
      <c r="A244" s="48" t="s">
        <v>55</v>
      </c>
      <c r="B244" s="50">
        <v>0</v>
      </c>
      <c r="C244" s="55">
        <v>0</v>
      </c>
      <c r="D244" s="55">
        <v>0</v>
      </c>
      <c r="E244" s="55">
        <v>0</v>
      </c>
      <c r="F244" s="55">
        <v>0</v>
      </c>
      <c r="G244" s="63">
        <f t="shared" si="43"/>
        <v>0</v>
      </c>
    </row>
    <row r="245" spans="1:7" x14ac:dyDescent="0.25">
      <c r="A245" s="48" t="s">
        <v>57</v>
      </c>
      <c r="B245" s="50">
        <v>0</v>
      </c>
      <c r="C245" s="55">
        <v>0</v>
      </c>
      <c r="D245" s="55">
        <v>0</v>
      </c>
      <c r="E245" s="55">
        <v>0</v>
      </c>
      <c r="F245" s="55">
        <v>0</v>
      </c>
      <c r="G245" s="63">
        <f t="shared" si="43"/>
        <v>0</v>
      </c>
    </row>
    <row r="246" spans="1:7" x14ac:dyDescent="0.25">
      <c r="A246" s="48" t="s">
        <v>58</v>
      </c>
      <c r="B246" s="50">
        <v>0</v>
      </c>
      <c r="C246" s="55">
        <v>0</v>
      </c>
      <c r="D246" s="55">
        <v>0</v>
      </c>
      <c r="E246" s="55">
        <v>0</v>
      </c>
      <c r="F246" s="55">
        <v>0</v>
      </c>
      <c r="G246" s="63">
        <f t="shared" si="43"/>
        <v>0</v>
      </c>
    </row>
    <row r="247" spans="1:7" ht="15.75" thickBot="1" x14ac:dyDescent="0.3">
      <c r="A247" s="52" t="s">
        <v>59</v>
      </c>
      <c r="B247" s="65">
        <v>0</v>
      </c>
      <c r="C247" s="55">
        <v>0</v>
      </c>
      <c r="D247" s="55">
        <v>0</v>
      </c>
      <c r="E247" s="55">
        <v>0</v>
      </c>
      <c r="F247" s="55">
        <v>0</v>
      </c>
      <c r="G247" s="63">
        <f t="shared" si="43"/>
        <v>0</v>
      </c>
    </row>
    <row r="248" spans="1:7" ht="24.75" customHeight="1" thickBot="1" x14ac:dyDescent="0.3">
      <c r="A248" s="25" t="s">
        <v>78</v>
      </c>
      <c r="B248" s="26">
        <f t="shared" ref="B248:G248" si="44">+B149+B16</f>
        <v>704397132.49000001</v>
      </c>
      <c r="C248" s="26">
        <f>+C149+C16</f>
        <v>121942706.37000003</v>
      </c>
      <c r="D248" s="26">
        <f t="shared" si="44"/>
        <v>826339838.8599999</v>
      </c>
      <c r="E248" s="26">
        <f t="shared" si="44"/>
        <v>369606878.68000007</v>
      </c>
      <c r="F248" s="26">
        <f t="shared" si="44"/>
        <v>328784298.18000007</v>
      </c>
      <c r="G248" s="27">
        <f>+G149+G16</f>
        <v>456732960.18000007</v>
      </c>
    </row>
    <row r="249" spans="1:7" x14ac:dyDescent="0.25">
      <c r="A249" s="4"/>
      <c r="B249" s="4"/>
      <c r="C249" s="15"/>
      <c r="D249" s="15"/>
      <c r="E249" s="15"/>
      <c r="F249" s="4"/>
      <c r="G249" s="4"/>
    </row>
    <row r="250" spans="1:7" x14ac:dyDescent="0.25">
      <c r="A250" s="4"/>
      <c r="B250" s="4"/>
      <c r="C250" s="68"/>
      <c r="D250" s="68"/>
      <c r="E250" s="68"/>
      <c r="F250" s="4"/>
      <c r="G250" s="4"/>
    </row>
    <row r="251" spans="1:7" x14ac:dyDescent="0.25">
      <c r="A251" s="4"/>
      <c r="B251" s="4"/>
      <c r="C251" s="105"/>
      <c r="D251" s="106"/>
      <c r="E251" s="15"/>
      <c r="F251" s="4"/>
      <c r="G251" s="4"/>
    </row>
    <row r="252" spans="1:7" x14ac:dyDescent="0.25">
      <c r="A252" s="4"/>
      <c r="B252" s="4"/>
      <c r="C252" s="105"/>
      <c r="D252" s="106"/>
      <c r="E252" s="15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</row>
    <row r="257" spans="1:7" x14ac:dyDescent="0.25">
      <c r="A257" s="4"/>
      <c r="B257" s="4"/>
      <c r="C257" s="4"/>
      <c r="D257" s="4"/>
      <c r="E257" s="4"/>
      <c r="F257" s="4"/>
    </row>
    <row r="258" spans="1:7" x14ac:dyDescent="0.25">
      <c r="A258" s="4"/>
      <c r="B258" s="4"/>
      <c r="C258" s="4"/>
      <c r="D258" s="4"/>
      <c r="E258" s="4"/>
      <c r="F258" s="4"/>
      <c r="G258" s="18" t="s">
        <v>86</v>
      </c>
    </row>
    <row r="259" spans="1:7" x14ac:dyDescent="0.25">
      <c r="A259" s="4"/>
      <c r="B259" s="4"/>
      <c r="C259" s="4"/>
      <c r="D259" s="4"/>
      <c r="E259" s="4"/>
      <c r="F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</sheetData>
  <mergeCells count="30"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9:G9"/>
    <mergeCell ref="A10:G10"/>
    <mergeCell ref="A11:G11"/>
    <mergeCell ref="A12:G12"/>
    <mergeCell ref="A13:G13"/>
    <mergeCell ref="A73:G73"/>
    <mergeCell ref="A74:G74"/>
    <mergeCell ref="A75:G75"/>
    <mergeCell ref="A76:G76"/>
    <mergeCell ref="A14:A15"/>
    <mergeCell ref="B14:F14"/>
    <mergeCell ref="G14:G15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58 D28 D33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2022-07-27T00:47:00Z</cp:lastPrinted>
  <dcterms:created xsi:type="dcterms:W3CDTF">2020-04-27T22:29:02Z</dcterms:created>
  <dcterms:modified xsi:type="dcterms:W3CDTF">2022-07-27T00:56:19Z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