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<sst xmlns="http://schemas.openxmlformats.org/spreadsheetml/2006/main" count="37" uniqueCount="37">
  <si>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</si>
  <si>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</si>
  <si>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</si>
  <si>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</si>
  <si>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</si>
  <si>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</si>
  <si>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</si>
  <si>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</si>
  <si>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</si>
  <si>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</si>
  <si>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</si>
  <si>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</si>
  <si>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</si>
  <si>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</si>
  <si>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</si>
  <si>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</si>
  <si>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</si>
  <si>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</si>
  <si>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</si>
  <si>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</si>
  <si>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</si>
  <si>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</si>
  <si>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</si>
  <si>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</si>
  <si>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</si>
  <si>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</si>
  <si>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</si>
  <si>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</si>
  <si>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</si>
  <si>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</si>
  <si>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</si>
  <si>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</si>
  <si>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</si>
  <si>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</si>
  <si>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</si>
  <si>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</si>
  <si>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Del 01 de Enero al 31 de Marzo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</si>
</sst>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top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55</xdr:row>
      <xdr:rowOff>152400</xdr:rowOff>
    </xdr:from>
    <xdr:to>
      <xdr:col>0</xdr:col>
      <xdr:colOff>2552700</xdr:colOff>
      <xdr:row>55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07823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56</xdr:row>
      <xdr:rowOff>9525</xdr:rowOff>
    </xdr:from>
    <xdr:to>
      <xdr:col>6</xdr:col>
      <xdr:colOff>647700</xdr:colOff>
      <xdr:row>56</xdr:row>
      <xdr:rowOff>9525</xdr:rowOff>
    </xdr:to>
    <xdr:sp>
      <xdr:nvSpPr>
        <xdr:cNvPr id="2" name="Conector recto 4"/>
        <xdr:cNvSpPr>
          <a:spLocks/>
        </xdr:cNvSpPr>
      </xdr:nvSpPr>
      <xdr:spPr>
        <a:xfrm>
          <a:off x="5762625" y="10801350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56</xdr:row>
      <xdr:rowOff>0</xdr:rowOff>
    </xdr:from>
    <xdr:to>
      <xdr:col>3</xdr:col>
      <xdr:colOff>485775</xdr:colOff>
      <xdr:row>56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079182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56</xdr:row>
      <xdr:rowOff>57150</xdr:rowOff>
    </xdr:from>
    <xdr:to>
      <xdr:col>0</xdr:col>
      <xdr:colOff>2876550</xdr:colOff>
      <xdr:row>59</xdr:row>
      <xdr:rowOff>47625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09550" y="1084897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38100</xdr:colOff>
      <xdr:row>56</xdr:row>
      <xdr:rowOff>9525</xdr:rowOff>
    </xdr:from>
    <xdr:to>
      <xdr:col>3</xdr:col>
      <xdr:colOff>704850</xdr:colOff>
      <xdr:row>59</xdr:row>
      <xdr:rowOff>66675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48000" y="10801350"/>
          <a:ext cx="2600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685800</xdr:colOff>
      <xdr:row>56</xdr:row>
      <xdr:rowOff>76200</xdr:rowOff>
    </xdr:from>
    <xdr:to>
      <xdr:col>6</xdr:col>
      <xdr:colOff>838200</xdr:colOff>
      <xdr:row>60</xdr:row>
      <xdr:rowOff>85725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629275" y="10868025"/>
          <a:ext cx="30956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GABRIEL MARTÍNEZ VILLASEÑOR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 editAs="oneCell">
    <xdr:from>
      <xdr:col>1</xdr:col>
      <xdr:colOff>723900</xdr:colOff>
      <xdr:row>1</xdr:row>
      <xdr:rowOff>38100</xdr:rowOff>
    </xdr:from>
    <xdr:to>
      <xdr:col>3</xdr:col>
      <xdr:colOff>400050</xdr:colOff>
      <xdr:row>10</xdr:row>
      <xdr:rowOff>9525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7338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62</xdr:row>
      <xdr:rowOff>28575</xdr:rowOff>
    </xdr:from>
    <xdr:to>
      <xdr:col>6</xdr:col>
      <xdr:colOff>600075</xdr:colOff>
      <xdr:row>68</xdr:row>
      <xdr:rowOff>85725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1839575"/>
          <a:ext cx="8077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43"/>
  <sheetViews>
    <sheetView tabSelected="1" view="pageBreakPreview" zoomScaleSheetLayoutView="100" zoomScalePageLayoutView="0" workbookViewId="0" topLeftCell="A1">
      <selection activeCell="F51" sqref="F51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4.28125" style="0" bestFit="1" customWidth="1"/>
    <col min="4" max="6" width="14.7109375" style="0" bestFit="1" customWidth="1"/>
    <col min="7" max="7" width="15.28125" style="0" bestFit="1" customWidth="1"/>
  </cols>
  <sheetData>
    <row r="12" spans="1:7" ht="15.75">
      <c r="A12" s="29" t="s">
        <v>33</v>
      </c>
      <c r="B12" s="29"/>
      <c r="C12" s="29"/>
      <c r="D12" s="29"/>
      <c r="E12" s="29"/>
      <c r="F12" s="29"/>
      <c r="G12" s="29"/>
    </row>
    <row r="13" spans="1:7" ht="15.75">
      <c r="A13" s="29" t="s">
        <v>34</v>
      </c>
      <c r="B13" s="29"/>
      <c r="C13" s="29"/>
      <c r="D13" s="29"/>
      <c r="E13" s="29"/>
      <c r="F13" s="29"/>
      <c r="G13" s="29"/>
    </row>
    <row r="14" spans="1:7" ht="15">
      <c r="A14" s="30" t="s">
        <v>35</v>
      </c>
      <c r="B14" s="30"/>
      <c r="C14" s="30"/>
      <c r="D14" s="30"/>
      <c r="E14" s="30"/>
      <c r="F14" s="30"/>
      <c r="G14" s="30"/>
    </row>
    <row r="15" spans="1:7" ht="15">
      <c r="A15" s="31" t="s">
        <v>36</v>
      </c>
      <c r="B15" s="31"/>
      <c r="C15" s="31"/>
      <c r="D15" s="31"/>
      <c r="E15" s="31"/>
      <c r="F15" s="31"/>
      <c r="G15" s="31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27" t="s">
        <v>28</v>
      </c>
      <c r="B17" s="25" t="s">
        <v>27</v>
      </c>
      <c r="C17" s="25"/>
      <c r="D17" s="25"/>
      <c r="E17" s="25"/>
      <c r="F17" s="25"/>
      <c r="G17" s="26"/>
    </row>
    <row r="18" spans="1:7" ht="27" customHeight="1">
      <c r="A18" s="28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28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10">
        <f>+B21+B22+B23+B24+B25+B26</f>
        <v>518359371.58</v>
      </c>
      <c r="C20" s="24">
        <f>+C21+C22+C23+C24+C25+C26</f>
        <v>18825420</v>
      </c>
      <c r="D20" s="9">
        <f>SUM(D21:D26)</f>
        <v>537184791.5799999</v>
      </c>
      <c r="E20" s="10">
        <f>SUM(E21:E26)</f>
        <v>121746607.11</v>
      </c>
      <c r="F20" s="10">
        <f>SUM(F21:F26)</f>
        <v>97976605.17</v>
      </c>
      <c r="G20" s="11">
        <f>SUM(G21:G26)</f>
        <v>415438184.47</v>
      </c>
    </row>
    <row r="21" spans="1:7" ht="12.75">
      <c r="A21" s="12" t="s">
        <v>3</v>
      </c>
      <c r="B21" s="13">
        <v>70397913.07</v>
      </c>
      <c r="C21" s="14">
        <v>1145593.73</v>
      </c>
      <c r="D21" s="13">
        <f aca="true" t="shared" si="0" ref="D21:D26">+C21+B21</f>
        <v>71543506.8</v>
      </c>
      <c r="E21" s="13">
        <v>30453543.74</v>
      </c>
      <c r="F21" s="13">
        <v>15003279.76</v>
      </c>
      <c r="G21" s="15">
        <f>+D21-E21</f>
        <v>41089963.06</v>
      </c>
    </row>
    <row r="22" spans="1:7" ht="12.75">
      <c r="A22" s="12" t="s">
        <v>4</v>
      </c>
      <c r="B22" s="13">
        <v>0</v>
      </c>
      <c r="C22" s="14">
        <v>0</v>
      </c>
      <c r="D22" s="13">
        <f>+C22+B22</f>
        <v>0</v>
      </c>
      <c r="E22" s="13">
        <v>0</v>
      </c>
      <c r="F22" s="13">
        <v>0</v>
      </c>
      <c r="G22" s="15">
        <f aca="true" t="shared" si="1" ref="G22:G41">+D22-E22</f>
        <v>0</v>
      </c>
    </row>
    <row r="23" spans="1:7" ht="12.75">
      <c r="A23" s="12" t="s">
        <v>5</v>
      </c>
      <c r="B23" s="13">
        <v>18662100.93</v>
      </c>
      <c r="C23" s="14">
        <v>0</v>
      </c>
      <c r="D23" s="13">
        <f t="shared" si="0"/>
        <v>18662100.93</v>
      </c>
      <c r="E23" s="13">
        <v>2716950.47</v>
      </c>
      <c r="F23" s="13">
        <v>2627865.65</v>
      </c>
      <c r="G23" s="15">
        <f t="shared" si="1"/>
        <v>15945150.459999999</v>
      </c>
    </row>
    <row r="24" spans="1:7" ht="12.75">
      <c r="A24" s="12" t="s">
        <v>6</v>
      </c>
      <c r="B24" s="13">
        <v>170636719.56</v>
      </c>
      <c r="C24" s="14">
        <v>11061295.27</v>
      </c>
      <c r="D24" s="13">
        <f t="shared" si="0"/>
        <v>181698014.83</v>
      </c>
      <c r="E24" s="13">
        <v>41666767.27</v>
      </c>
      <c r="F24" s="13">
        <v>33601355.14</v>
      </c>
      <c r="G24" s="15">
        <f t="shared" si="1"/>
        <v>140031247.56</v>
      </c>
    </row>
    <row r="25" spans="1:7" ht="24">
      <c r="A25" s="16" t="s">
        <v>7</v>
      </c>
      <c r="B25" s="13">
        <v>156667480.46</v>
      </c>
      <c r="C25" s="14">
        <v>710000</v>
      </c>
      <c r="D25" s="13">
        <f t="shared" si="0"/>
        <v>157377480.46</v>
      </c>
      <c r="E25" s="13">
        <v>27976956.66</v>
      </c>
      <c r="F25" s="13">
        <v>27910322.23</v>
      </c>
      <c r="G25" s="15">
        <f t="shared" si="1"/>
        <v>129400523.80000001</v>
      </c>
    </row>
    <row r="26" spans="1:7" ht="18.75" customHeight="1">
      <c r="A26" s="12" t="s">
        <v>8</v>
      </c>
      <c r="B26" s="13">
        <v>101995157.56</v>
      </c>
      <c r="C26" s="14">
        <v>5908531</v>
      </c>
      <c r="D26" s="13">
        <f t="shared" si="0"/>
        <v>107903688.56</v>
      </c>
      <c r="E26" s="13">
        <v>18932388.97</v>
      </c>
      <c r="F26" s="13">
        <v>18833782.39</v>
      </c>
      <c r="G26" s="15">
        <f t="shared" si="1"/>
        <v>88971299.59</v>
      </c>
    </row>
    <row r="27" spans="1:7" ht="19.5" customHeight="1">
      <c r="A27" s="8" t="s">
        <v>9</v>
      </c>
      <c r="B27" s="9">
        <f>+B28+B29+B30+B31+B32+B33+B34</f>
        <v>181324361.45999998</v>
      </c>
      <c r="C27" s="24">
        <f>+C28+C29+C30+C31+C32+C33+C34</f>
        <v>710000</v>
      </c>
      <c r="D27" s="9">
        <f>SUM(D28:D34)</f>
        <v>182034361.45999998</v>
      </c>
      <c r="E27" s="9">
        <f>SUM(E28:E34)</f>
        <v>33395143.4</v>
      </c>
      <c r="F27" s="9">
        <f>SUM(F28:F34)</f>
        <v>33167676.189999998</v>
      </c>
      <c r="G27" s="17">
        <f>SUM(G28:G34)</f>
        <v>148639218.06</v>
      </c>
    </row>
    <row r="28" spans="1:7" ht="12.75">
      <c r="A28" s="12" t="s">
        <v>10</v>
      </c>
      <c r="B28" s="13">
        <v>0</v>
      </c>
      <c r="C28" s="14">
        <v>0</v>
      </c>
      <c r="D28" s="13">
        <f>+C28+B28</f>
        <v>0</v>
      </c>
      <c r="E28" s="13">
        <v>0</v>
      </c>
      <c r="F28" s="13">
        <v>0</v>
      </c>
      <c r="G28" s="15">
        <f t="shared" si="1"/>
        <v>0</v>
      </c>
    </row>
    <row r="29" spans="1:7" ht="12.75">
      <c r="A29" s="12" t="s">
        <v>11</v>
      </c>
      <c r="B29" s="13">
        <v>153172254.68</v>
      </c>
      <c r="C29" s="14">
        <v>0</v>
      </c>
      <c r="D29" s="13">
        <f aca="true" t="shared" si="2" ref="D29:D34">+C29+B29</f>
        <v>153172254.68</v>
      </c>
      <c r="E29" s="13">
        <v>28115723.38</v>
      </c>
      <c r="F29" s="13">
        <v>27914947.23</v>
      </c>
      <c r="G29" s="15">
        <f t="shared" si="1"/>
        <v>125056531.30000001</v>
      </c>
    </row>
    <row r="30" spans="1:7" ht="12.75">
      <c r="A30" s="12" t="s">
        <v>12</v>
      </c>
      <c r="B30" s="13">
        <v>9762001.92</v>
      </c>
      <c r="C30" s="14">
        <v>0</v>
      </c>
      <c r="D30" s="13">
        <f t="shared" si="2"/>
        <v>9762001.92</v>
      </c>
      <c r="E30" s="13">
        <v>2345542.77</v>
      </c>
      <c r="F30" s="13">
        <v>2331873.38</v>
      </c>
      <c r="G30" s="15">
        <f t="shared" si="1"/>
        <v>7416459.15</v>
      </c>
    </row>
    <row r="31" spans="1:7" ht="24">
      <c r="A31" s="16" t="s">
        <v>13</v>
      </c>
      <c r="B31" s="13">
        <v>0</v>
      </c>
      <c r="C31" s="14">
        <v>0</v>
      </c>
      <c r="D31" s="13">
        <f>+C31+B31</f>
        <v>0</v>
      </c>
      <c r="E31" s="13">
        <v>0</v>
      </c>
      <c r="F31" s="13">
        <v>0</v>
      </c>
      <c r="G31" s="15">
        <f t="shared" si="1"/>
        <v>0</v>
      </c>
    </row>
    <row r="32" spans="1:7" ht="12.75">
      <c r="A32" s="12" t="s">
        <v>14</v>
      </c>
      <c r="B32" s="13">
        <v>0</v>
      </c>
      <c r="C32" s="14">
        <v>0</v>
      </c>
      <c r="D32" s="13">
        <f t="shared" si="2"/>
        <v>0</v>
      </c>
      <c r="E32" s="13">
        <v>0</v>
      </c>
      <c r="F32" s="13">
        <v>0</v>
      </c>
      <c r="G32" s="15">
        <f t="shared" si="1"/>
        <v>0</v>
      </c>
    </row>
    <row r="33" spans="1:7" ht="12.75">
      <c r="A33" s="12" t="s">
        <v>15</v>
      </c>
      <c r="B33" s="13">
        <v>0</v>
      </c>
      <c r="C33" s="14">
        <v>0</v>
      </c>
      <c r="D33" s="13">
        <f t="shared" si="2"/>
        <v>0</v>
      </c>
      <c r="E33" s="13">
        <v>0</v>
      </c>
      <c r="F33" s="13">
        <v>0</v>
      </c>
      <c r="G33" s="15">
        <f t="shared" si="1"/>
        <v>0</v>
      </c>
    </row>
    <row r="34" spans="1:7" ht="17.25" customHeight="1">
      <c r="A34" s="12" t="s">
        <v>16</v>
      </c>
      <c r="B34" s="13">
        <v>18390104.86</v>
      </c>
      <c r="C34" s="14">
        <v>710000</v>
      </c>
      <c r="D34" s="13">
        <f t="shared" si="2"/>
        <v>19100104.86</v>
      </c>
      <c r="E34" s="13">
        <v>2933877.25</v>
      </c>
      <c r="F34" s="13">
        <v>2920855.58</v>
      </c>
      <c r="G34" s="15">
        <f t="shared" si="1"/>
        <v>16166227.61</v>
      </c>
    </row>
    <row r="35" spans="1:7" ht="18.75" customHeight="1">
      <c r="A35" s="8" t="s">
        <v>17</v>
      </c>
      <c r="B35" s="9">
        <f>+B36+B37+B38</f>
        <v>4713399.45</v>
      </c>
      <c r="C35" s="24">
        <f>+C36+C37+C38</f>
        <v>0</v>
      </c>
      <c r="D35" s="9">
        <f>SUM(D36:D38)</f>
        <v>4713399.45</v>
      </c>
      <c r="E35" s="9">
        <f>SUM(E36:E38)</f>
        <v>950650.19</v>
      </c>
      <c r="F35" s="9">
        <f>SUM(F36:F38)</f>
        <v>946290.8</v>
      </c>
      <c r="G35" s="17">
        <f>SUM(G36:G38)</f>
        <v>3762749.2600000002</v>
      </c>
    </row>
    <row r="36" spans="1:7" ht="24">
      <c r="A36" s="16" t="s">
        <v>18</v>
      </c>
      <c r="B36" s="13">
        <v>4713399.45</v>
      </c>
      <c r="C36" s="14">
        <v>0</v>
      </c>
      <c r="D36" s="13">
        <f>+B36+C36</f>
        <v>4713399.45</v>
      </c>
      <c r="E36" s="13">
        <v>950650.19</v>
      </c>
      <c r="F36" s="13">
        <v>946290.8</v>
      </c>
      <c r="G36" s="15">
        <f t="shared" si="1"/>
        <v>3762749.2600000002</v>
      </c>
    </row>
    <row r="37" spans="1:7" ht="12.75">
      <c r="A37" s="12" t="s">
        <v>19</v>
      </c>
      <c r="B37" s="13">
        <v>0</v>
      </c>
      <c r="C37" s="14">
        <v>0</v>
      </c>
      <c r="D37" s="13">
        <f>+B37+C37</f>
        <v>0</v>
      </c>
      <c r="E37" s="13">
        <v>0</v>
      </c>
      <c r="F37" s="13">
        <v>0</v>
      </c>
      <c r="G37" s="15">
        <f t="shared" si="1"/>
        <v>0</v>
      </c>
    </row>
    <row r="38" spans="1:7" ht="24">
      <c r="A38" s="16" t="s">
        <v>20</v>
      </c>
      <c r="B38" s="13">
        <v>0</v>
      </c>
      <c r="C38" s="14">
        <v>0</v>
      </c>
      <c r="D38" s="13">
        <f>+B38+C38</f>
        <v>0</v>
      </c>
      <c r="E38" s="13">
        <v>0</v>
      </c>
      <c r="F38" s="13">
        <v>0</v>
      </c>
      <c r="G38" s="15">
        <f t="shared" si="1"/>
        <v>0</v>
      </c>
    </row>
    <row r="39" spans="1:7" ht="24">
      <c r="A39" s="18" t="s">
        <v>29</v>
      </c>
      <c r="B39" s="9">
        <v>0</v>
      </c>
      <c r="C39" s="9">
        <v>0</v>
      </c>
      <c r="D39" s="9">
        <f>SUM(D40:D41)</f>
        <v>0</v>
      </c>
      <c r="E39" s="9">
        <f>+E40+E41</f>
        <v>0</v>
      </c>
      <c r="F39" s="9">
        <f>+F40+F41</f>
        <v>0</v>
      </c>
      <c r="G39" s="17">
        <f>+G40+G41</f>
        <v>0</v>
      </c>
    </row>
    <row r="40" spans="1:7" ht="24">
      <c r="A40" s="16" t="s">
        <v>30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5">
        <f t="shared" si="1"/>
        <v>0</v>
      </c>
    </row>
    <row r="41" spans="1:7" ht="18" customHeight="1">
      <c r="A41" s="16" t="s">
        <v>31</v>
      </c>
      <c r="B41" s="13">
        <v>0</v>
      </c>
      <c r="C41" s="13">
        <v>0</v>
      </c>
      <c r="D41" s="13">
        <v>0</v>
      </c>
      <c r="E41" s="19">
        <v>0</v>
      </c>
      <c r="F41" s="19">
        <v>0</v>
      </c>
      <c r="G41" s="20">
        <f t="shared" si="1"/>
        <v>0</v>
      </c>
    </row>
    <row r="42" spans="1:7" ht="21" customHeight="1" thickBot="1">
      <c r="A42" s="21" t="s">
        <v>32</v>
      </c>
      <c r="B42" s="22">
        <f>+B20+B27+B35+B39</f>
        <v>704397132.49</v>
      </c>
      <c r="C42" s="22">
        <f>+C20+C27+C35+C39</f>
        <v>19535420</v>
      </c>
      <c r="D42" s="22">
        <f>+D39+D35+D27+D20</f>
        <v>723932552.4899999</v>
      </c>
      <c r="E42" s="22">
        <f>+E39+E35+E27+E20</f>
        <v>156092400.7</v>
      </c>
      <c r="F42" s="22">
        <f>+F39+F35+F27+F20</f>
        <v>132090572.16</v>
      </c>
      <c r="G42" s="23">
        <f>+G39+G35+G27+G20</f>
        <v>567840151.79</v>
      </c>
    </row>
    <row r="43" spans="3:4" ht="12.75">
      <c r="C43" s="1"/>
      <c r="D43" s="1"/>
    </row>
    <row r="57" ht="15" customHeight="1"/>
    <row r="58" ht="14.25" customHeight="1"/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330708661417323" right="0" top="0" bottom="0" header="0" footer="0"/>
  <pageSetup fitToHeight="0" fitToWidth="0" horizontalDpi="600" verticalDpi="600" orientation="portrait" scale="75" r:id="rId2"/>
  <ignoredErrors>
    <ignoredError sqref="G27 G35 G39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2022-04-26T01:13:51Z</cp:lastPrinted>
  <dcterms:created xsi:type="dcterms:W3CDTF">2020-04-26T02:21:41Z</dcterms:created>
  <dcterms:modified xsi:type="dcterms:W3CDTF">2022-04-26T01:13:54Z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