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<sst xmlns="http://schemas.openxmlformats.org/spreadsheetml/2006/main" count="81" uniqueCount="67">
  <si>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</si>
  <si>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</si>
  <si>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</si>
  <si>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</si>
  <si>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</si>
  <si>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</si>
  <si>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</si>
  <si>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</si>
  <si>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</si>
  <si>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</si>
  <si>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</si>
  <si>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</si>
  <si>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</si>
  <si>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</si>
  <si>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</si>
  <si>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</si>
  <si>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</si>
  <si>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</si>
  <si>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</si>
  <si>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</si>
  <si>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</si>
  <si>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</si>
  <si>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</si>
  <si>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</si>
  <si>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</si>
  <si>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</si>
  <si>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</si>
  <si>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</si>
  <si>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</si>
  <si>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</si>
  <si>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</si>
  <si>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</si>
  <si>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</si>
  <si>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</si>
  <si>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</si>
  <si>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</si>
  <si>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</si>
  <si>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</si>
  <si>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</si>
  <si>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</si>
  <si>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</si>
  <si>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</si>
  <si>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</si>
  <si>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</si>
  <si>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</si>
  <si>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</si>
  <si>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</si>
  <si>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</si>
  <si>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</si>
  <si>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</si>
  <si>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</si>
  <si>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</si>
  <si>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</si>
  <si>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</si>
  <si>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</si>
  <si>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</si>
  <si>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</si>
  <si>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</si>
  <si>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</si>
  <si>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</si>
  <si>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</si>
  <si>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</si>
  <si>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</si>
  <si>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</si>
  <si>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Del 01 de Enero al 31 de Marzo de 2022</t>
  </si>
  <si>
    <t>Estado Analítico del Ejercicio del Presupuesto de Egresos, Clasificación Por Objeto del Gasto (Capítulo y Concepto)</t>
  </si>
  <si>
    <t>Ayuntamiento Municipal de Playas de Rosarito, B.C.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</si>
</sst>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horizontal="left" vertical="top" indent="3"/>
    </xf>
    <xf numFmtId="0" fontId="0" fillId="0" borderId="11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8" fontId="3" fillId="0" borderId="17" xfId="0" applyNumberFormat="1" applyFont="1" applyBorder="1" applyAlignment="1">
      <alignment vertical="top"/>
    </xf>
    <xf numFmtId="8" fontId="3" fillId="0" borderId="18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indent="1"/>
    </xf>
    <xf numFmtId="8" fontId="4" fillId="0" borderId="15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top" indent="1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8" fontId="3" fillId="0" borderId="19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166" fontId="43" fillId="0" borderId="0" xfId="49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wrapText="1" indent="1"/>
    </xf>
    <xf numFmtId="166" fontId="4" fillId="0" borderId="0" xfId="49" applyNumberFormat="1" applyFont="1" applyBorder="1" applyAlignment="1">
      <alignment vertical="top"/>
    </xf>
    <xf numFmtId="0" fontId="44" fillId="0" borderId="15" xfId="0" applyFont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vertical="center" indent="11"/>
    </xf>
    <xf numFmtId="8" fontId="3" fillId="0" borderId="23" xfId="0" applyNumberFormat="1" applyFont="1" applyBorder="1" applyAlignment="1">
      <alignment horizontal="center" vertical="center"/>
    </xf>
    <xf numFmtId="8" fontId="3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8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indent="1"/>
    </xf>
    <xf numFmtId="8" fontId="4" fillId="0" borderId="26" xfId="0" applyNumberFormat="1" applyFont="1" applyBorder="1" applyAlignment="1">
      <alignment vertical="top"/>
    </xf>
    <xf numFmtId="8" fontId="4" fillId="0" borderId="27" xfId="0" applyNumberFormat="1" applyFont="1" applyBorder="1" applyAlignment="1">
      <alignment vertical="top"/>
    </xf>
    <xf numFmtId="0" fontId="4" fillId="0" borderId="20" xfId="0" applyFont="1" applyBorder="1" applyAlignment="1">
      <alignment horizontal="right" vertical="center" wrapText="1"/>
    </xf>
    <xf numFmtId="8" fontId="4" fillId="0" borderId="15" xfId="0" applyNumberFormat="1" applyFont="1" applyBorder="1" applyAlignment="1">
      <alignment horizontal="right" vertical="center"/>
    </xf>
    <xf numFmtId="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8" fontId="4" fillId="0" borderId="15" xfId="0" applyNumberFormat="1" applyFont="1" applyBorder="1" applyAlignment="1">
      <alignment vertical="center"/>
    </xf>
    <xf numFmtId="8" fontId="7" fillId="0" borderId="0" xfId="0" applyNumberFormat="1" applyFont="1" applyAlignment="1">
      <alignment vertical="center"/>
    </xf>
    <xf numFmtId="8" fontId="4" fillId="0" borderId="19" xfId="0" applyNumberFormat="1" applyFont="1" applyBorder="1" applyAlignment="1">
      <alignment vertical="center"/>
    </xf>
    <xf numFmtId="0" fontId="0" fillId="0" borderId="11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166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center" wrapText="1" indent="1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4" fillId="0" borderId="15" xfId="0" applyNumberFormat="1" applyFont="1" applyBorder="1" applyAlignment="1">
      <alignment vertical="top"/>
    </xf>
    <xf numFmtId="166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top"/>
    </xf>
    <xf numFmtId="166" fontId="4" fillId="0" borderId="26" xfId="0" applyNumberFormat="1" applyFont="1" applyBorder="1" applyAlignment="1">
      <alignment vertical="top"/>
    </xf>
    <xf numFmtId="166" fontId="4" fillId="0" borderId="15" xfId="0" applyNumberFormat="1" applyFont="1" applyBorder="1" applyAlignment="1">
      <alignment vertical="top"/>
    </xf>
    <xf numFmtId="7" fontId="7" fillId="0" borderId="0" xfId="0" applyNumberFormat="1" applyFont="1" applyAlignment="1">
      <alignment vertical="top"/>
    </xf>
    <xf numFmtId="7" fontId="4" fillId="0" borderId="0" xfId="0" applyNumberFormat="1" applyFont="1" applyAlignment="1">
      <alignment horizontal="right" vertical="center"/>
    </xf>
    <xf numFmtId="7" fontId="4" fillId="0" borderId="19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 readingOrder="1"/>
    </xf>
    <xf numFmtId="0" fontId="4" fillId="0" borderId="2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118</xdr:row>
      <xdr:rowOff>0</xdr:rowOff>
    </xdr:from>
    <xdr:to>
      <xdr:col>6</xdr:col>
      <xdr:colOff>723900</xdr:colOff>
      <xdr:row>118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810250" y="227552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118</xdr:row>
      <xdr:rowOff>19050</xdr:rowOff>
    </xdr:from>
    <xdr:to>
      <xdr:col>1</xdr:col>
      <xdr:colOff>228600</xdr:colOff>
      <xdr:row>121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7742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118</xdr:row>
      <xdr:rowOff>19050</xdr:rowOff>
    </xdr:from>
    <xdr:to>
      <xdr:col>4</xdr:col>
      <xdr:colOff>66675</xdr:colOff>
      <xdr:row>121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774275"/>
          <a:ext cx="2724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0</xdr:col>
      <xdr:colOff>314325</xdr:colOff>
      <xdr:row>118</xdr:row>
      <xdr:rowOff>9525</xdr:rowOff>
    </xdr:from>
    <xdr:to>
      <xdr:col>1</xdr:col>
      <xdr:colOff>152400</xdr:colOff>
      <xdr:row>118</xdr:row>
      <xdr:rowOff>9525</xdr:rowOff>
    </xdr:to>
    <xdr:sp>
      <xdr:nvSpPr>
        <xdr:cNvPr id="4" name="Conector recto 9"/>
        <xdr:cNvSpPr>
          <a:spLocks/>
        </xdr:cNvSpPr>
      </xdr:nvSpPr>
      <xdr:spPr>
        <a:xfrm>
          <a:off x="314325" y="2276475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9525</xdr:rowOff>
    </xdr:from>
    <xdr:to>
      <xdr:col>3</xdr:col>
      <xdr:colOff>866775</xdr:colOff>
      <xdr:row>118</xdr:row>
      <xdr:rowOff>9525</xdr:rowOff>
    </xdr:to>
    <xdr:sp>
      <xdr:nvSpPr>
        <xdr:cNvPr id="5" name="Conector recto 10"/>
        <xdr:cNvSpPr>
          <a:spLocks/>
        </xdr:cNvSpPr>
      </xdr:nvSpPr>
      <xdr:spPr>
        <a:xfrm>
          <a:off x="3257550" y="227647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56</xdr:row>
      <xdr:rowOff>9525</xdr:rowOff>
    </xdr:from>
    <xdr:to>
      <xdr:col>6</xdr:col>
      <xdr:colOff>523875</xdr:colOff>
      <xdr:row>62</xdr:row>
      <xdr:rowOff>66675</xdr:rowOff>
    </xdr:to>
    <xdr:pic>
      <xdr:nvPicPr>
        <xdr:cNvPr id="6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5919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127</xdr:row>
      <xdr:rowOff>9525</xdr:rowOff>
    </xdr:from>
    <xdr:to>
      <xdr:col>6</xdr:col>
      <xdr:colOff>581025</xdr:colOff>
      <xdr:row>133</xdr:row>
      <xdr:rowOff>66675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2792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333375</xdr:colOff>
      <xdr:row>10</xdr:row>
      <xdr:rowOff>76200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90925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304800</xdr:colOff>
      <xdr:row>73</xdr:row>
      <xdr:rowOff>85725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62350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118</xdr:row>
      <xdr:rowOff>28575</xdr:rowOff>
    </xdr:from>
    <xdr:to>
      <xdr:col>6</xdr:col>
      <xdr:colOff>914400</xdr:colOff>
      <xdr:row>121</xdr:row>
      <xdr:rowOff>9525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5610225" y="22783800"/>
          <a:ext cx="3038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1">
      <selection activeCell="E112" sqref="E112"/>
    </sheetView>
  </sheetViews>
  <sheetFormatPr defaultColWidth="6.8515625" defaultRowHeight="12.75" customHeight="1"/>
  <cols>
    <col min="1" max="1" width="40.7109375" style="0" customWidth="1"/>
    <col min="2" max="2" width="16.57421875" style="0" customWidth="1"/>
    <col min="3" max="3" width="14.57421875" style="0" customWidth="1"/>
    <col min="4" max="7" width="14.7109375" style="0" bestFit="1" customWidth="1"/>
  </cols>
  <sheetData>
    <row r="12" spans="1:7" ht="15.75">
      <c r="A12" s="77" t="s">
        <v>66</v>
      </c>
      <c r="B12" s="77"/>
      <c r="C12" s="77"/>
      <c r="D12" s="77"/>
      <c r="E12" s="77"/>
      <c r="F12" s="77"/>
      <c r="G12" s="77"/>
    </row>
    <row r="13" spans="1:7" ht="15.75">
      <c r="A13" s="77" t="s">
        <v>56</v>
      </c>
      <c r="B13" s="77"/>
      <c r="C13" s="77"/>
      <c r="D13" s="77"/>
      <c r="E13" s="77"/>
      <c r="F13" s="77"/>
      <c r="G13" s="77"/>
    </row>
    <row r="14" spans="1:7" ht="15">
      <c r="A14" s="78" t="s">
        <v>65</v>
      </c>
      <c r="B14" s="78"/>
      <c r="C14" s="78"/>
      <c r="D14" s="78"/>
      <c r="E14" s="78"/>
      <c r="F14" s="78"/>
      <c r="G14" s="78"/>
    </row>
    <row r="15" spans="1:7" ht="14.25">
      <c r="A15" s="79" t="s">
        <v>64</v>
      </c>
      <c r="B15" s="79"/>
      <c r="C15" s="79"/>
      <c r="D15" s="79"/>
      <c r="E15" s="79"/>
      <c r="F15" s="79"/>
      <c r="G15" s="79"/>
    </row>
    <row r="16" spans="1:7" ht="13.5" thickBot="1">
      <c r="A16" s="56"/>
      <c r="B16" s="56"/>
      <c r="C16" s="56"/>
      <c r="D16" s="56"/>
      <c r="E16" s="56"/>
      <c r="F16" s="56"/>
      <c r="G16" s="56"/>
    </row>
    <row r="17" spans="1:7" ht="12.75" customHeight="1">
      <c r="A17" s="73" t="s">
        <v>54</v>
      </c>
      <c r="B17" s="75" t="s">
        <v>55</v>
      </c>
      <c r="C17" s="75"/>
      <c r="D17" s="75"/>
      <c r="E17" s="75"/>
      <c r="F17" s="75"/>
      <c r="G17" s="76"/>
    </row>
    <row r="18" spans="1:7" ht="25.5" customHeight="1">
      <c r="A18" s="74"/>
      <c r="B18" s="10" t="s">
        <v>48</v>
      </c>
      <c r="C18" s="11" t="s">
        <v>49</v>
      </c>
      <c r="D18" s="10" t="s">
        <v>50</v>
      </c>
      <c r="E18" s="10" t="s">
        <v>51</v>
      </c>
      <c r="F18" s="10" t="s">
        <v>52</v>
      </c>
      <c r="G18" s="12" t="s">
        <v>53</v>
      </c>
    </row>
    <row r="19" spans="1:7" ht="12.75">
      <c r="A19" s="74"/>
      <c r="B19" s="13">
        <v>1</v>
      </c>
      <c r="C19" s="13">
        <v>2</v>
      </c>
      <c r="D19" s="14" t="s">
        <v>0</v>
      </c>
      <c r="E19" s="13">
        <v>4</v>
      </c>
      <c r="F19" s="13">
        <v>5</v>
      </c>
      <c r="G19" s="15" t="s">
        <v>1</v>
      </c>
    </row>
    <row r="20" spans="1:7" ht="16.5" customHeight="1">
      <c r="A20" s="41" t="s">
        <v>2</v>
      </c>
      <c r="B20" s="19">
        <f aca="true" t="shared" si="0" ref="B20:G20">SUM(B21:B26)</f>
        <v>374968000</v>
      </c>
      <c r="C20" s="19">
        <f t="shared" si="0"/>
        <v>1078000</v>
      </c>
      <c r="D20" s="19">
        <f t="shared" si="0"/>
        <v>376046000</v>
      </c>
      <c r="E20" s="19">
        <f t="shared" si="0"/>
        <v>67931502.48</v>
      </c>
      <c r="F20" s="19">
        <f t="shared" si="0"/>
        <v>67931541.94</v>
      </c>
      <c r="G20" s="20">
        <f t="shared" si="0"/>
        <v>308114497.52</v>
      </c>
    </row>
    <row r="21" spans="1:7" ht="12.75">
      <c r="A21" s="25" t="s">
        <v>3</v>
      </c>
      <c r="B21" s="22">
        <v>122338950.41</v>
      </c>
      <c r="C21" s="58">
        <v>12227572.75</v>
      </c>
      <c r="D21" s="22">
        <f aca="true" t="shared" si="1" ref="D21:D54">+B21+C21</f>
        <v>134566523.16</v>
      </c>
      <c r="E21" s="22">
        <v>29621857.11</v>
      </c>
      <c r="F21" s="22">
        <v>29621857.11</v>
      </c>
      <c r="G21" s="24">
        <f>+D21-E21</f>
        <v>104944666.05</v>
      </c>
    </row>
    <row r="22" spans="1:7" ht="24.75" customHeight="1">
      <c r="A22" s="43" t="s">
        <v>4</v>
      </c>
      <c r="B22" s="50">
        <v>0</v>
      </c>
      <c r="C22" s="70">
        <v>0</v>
      </c>
      <c r="D22" s="50">
        <v>0</v>
      </c>
      <c r="E22" s="50">
        <v>0</v>
      </c>
      <c r="F22" s="50">
        <v>0</v>
      </c>
      <c r="G22" s="51">
        <v>0</v>
      </c>
    </row>
    <row r="23" spans="1:7" ht="12.75">
      <c r="A23" s="25" t="s">
        <v>5</v>
      </c>
      <c r="B23" s="62">
        <v>75749025.42</v>
      </c>
      <c r="C23" s="66">
        <v>-4654124.73</v>
      </c>
      <c r="D23" s="22">
        <f>+B23+C23</f>
        <v>71094900.69</v>
      </c>
      <c r="E23" s="22">
        <v>4016528.13</v>
      </c>
      <c r="F23" s="22">
        <v>4016567.59</v>
      </c>
      <c r="G23" s="71">
        <f aca="true" t="shared" si="2" ref="G23:G54">+D23-E23</f>
        <v>67078372.559999995</v>
      </c>
    </row>
    <row r="24" spans="1:7" ht="12.75">
      <c r="A24" s="25" t="s">
        <v>6</v>
      </c>
      <c r="B24" s="62">
        <v>35000000</v>
      </c>
      <c r="C24" s="66">
        <v>3508531</v>
      </c>
      <c r="D24" s="22">
        <f t="shared" si="1"/>
        <v>38508531</v>
      </c>
      <c r="E24" s="22">
        <v>7150346.29</v>
      </c>
      <c r="F24" s="22">
        <v>7150346.29</v>
      </c>
      <c r="G24" s="24">
        <f t="shared" si="2"/>
        <v>31358184.71</v>
      </c>
    </row>
    <row r="25" spans="1:7" ht="12.75">
      <c r="A25" s="25" t="s">
        <v>7</v>
      </c>
      <c r="B25" s="62">
        <v>141880024.17</v>
      </c>
      <c r="C25" s="66">
        <v>-10003979.02</v>
      </c>
      <c r="D25" s="22">
        <f t="shared" si="1"/>
        <v>131876045.14999999</v>
      </c>
      <c r="E25" s="22">
        <v>27142770.95</v>
      </c>
      <c r="F25" s="22">
        <v>27142770.95</v>
      </c>
      <c r="G25" s="24">
        <f t="shared" si="2"/>
        <v>104733274.19999999</v>
      </c>
    </row>
    <row r="26" spans="1:7" ht="12.75">
      <c r="A26" s="25" t="s">
        <v>8</v>
      </c>
      <c r="B26" s="62">
        <v>0</v>
      </c>
      <c r="C26" s="58">
        <v>0</v>
      </c>
      <c r="D26" s="22">
        <f t="shared" si="1"/>
        <v>0</v>
      </c>
      <c r="E26" s="22">
        <v>0</v>
      </c>
      <c r="F26" s="22">
        <v>0</v>
      </c>
      <c r="G26" s="24">
        <f t="shared" si="2"/>
        <v>0</v>
      </c>
    </row>
    <row r="27" spans="1:7" ht="12.75" customHeight="1">
      <c r="A27" s="44"/>
      <c r="B27" s="27"/>
      <c r="C27" s="27"/>
      <c r="D27" s="22"/>
      <c r="E27" s="27"/>
      <c r="F27" s="27"/>
      <c r="G27" s="24"/>
    </row>
    <row r="28" spans="1:7" ht="17.25" customHeight="1">
      <c r="A28" s="41" t="s">
        <v>9</v>
      </c>
      <c r="B28" s="17">
        <f aca="true" t="shared" si="3" ref="B28:G28">SUM(B29:B36)</f>
        <v>45775912.44</v>
      </c>
      <c r="C28" s="17">
        <f t="shared" si="3"/>
        <v>86000</v>
      </c>
      <c r="D28" s="17">
        <f t="shared" si="3"/>
        <v>45861912.44</v>
      </c>
      <c r="E28" s="17">
        <f t="shared" si="3"/>
        <v>6362802.449999999</v>
      </c>
      <c r="F28" s="17">
        <f t="shared" si="3"/>
        <v>5964137.29</v>
      </c>
      <c r="G28" s="28">
        <f t="shared" si="3"/>
        <v>39499109.99</v>
      </c>
    </row>
    <row r="29" spans="1:7" ht="26.25" customHeight="1">
      <c r="A29" s="43" t="s">
        <v>10</v>
      </c>
      <c r="B29" s="22">
        <v>3516462.44</v>
      </c>
      <c r="C29" s="3">
        <v>6000</v>
      </c>
      <c r="D29" s="22">
        <f>+B29+C29</f>
        <v>3522462.44</v>
      </c>
      <c r="E29" s="22">
        <v>600083.17</v>
      </c>
      <c r="F29" s="22">
        <v>510165.27</v>
      </c>
      <c r="G29" s="24">
        <f t="shared" si="2"/>
        <v>2922379.27</v>
      </c>
    </row>
    <row r="30" spans="1:7" ht="12.75">
      <c r="A30" s="25" t="s">
        <v>11</v>
      </c>
      <c r="B30" s="22">
        <v>760000</v>
      </c>
      <c r="C30" s="3">
        <v>30000</v>
      </c>
      <c r="D30" s="22">
        <f t="shared" si="1"/>
        <v>790000</v>
      </c>
      <c r="E30" s="22">
        <v>106349.76</v>
      </c>
      <c r="F30" s="22">
        <v>98657.31</v>
      </c>
      <c r="G30" s="24">
        <f t="shared" si="2"/>
        <v>683650.24</v>
      </c>
    </row>
    <row r="31" spans="1:7" ht="25.5" customHeight="1">
      <c r="A31" s="43" t="s">
        <v>12</v>
      </c>
      <c r="B31" s="22">
        <v>9086750</v>
      </c>
      <c r="C31" s="58">
        <v>0</v>
      </c>
      <c r="D31" s="22">
        <f t="shared" si="1"/>
        <v>9086750</v>
      </c>
      <c r="E31" s="22">
        <v>916259.1</v>
      </c>
      <c r="F31" s="22">
        <v>808350.9</v>
      </c>
      <c r="G31" s="24">
        <f t="shared" si="2"/>
        <v>8170490.9</v>
      </c>
    </row>
    <row r="32" spans="1:7" ht="24" customHeight="1">
      <c r="A32" s="43" t="s">
        <v>13</v>
      </c>
      <c r="B32" s="22">
        <v>505200</v>
      </c>
      <c r="C32" s="42">
        <v>0</v>
      </c>
      <c r="D32" s="22">
        <f t="shared" si="1"/>
        <v>505200</v>
      </c>
      <c r="E32" s="22">
        <v>58128.89</v>
      </c>
      <c r="F32" s="22">
        <v>27228.98</v>
      </c>
      <c r="G32" s="24">
        <f t="shared" si="2"/>
        <v>447071.11</v>
      </c>
    </row>
    <row r="33" spans="1:7" ht="12.75">
      <c r="A33" s="25" t="s">
        <v>14</v>
      </c>
      <c r="B33" s="22">
        <v>21607000</v>
      </c>
      <c r="C33" s="42">
        <v>0</v>
      </c>
      <c r="D33" s="22">
        <f t="shared" si="1"/>
        <v>21607000</v>
      </c>
      <c r="E33" s="22">
        <v>3677651.59</v>
      </c>
      <c r="F33" s="22">
        <v>3580663.66</v>
      </c>
      <c r="G33" s="24">
        <f t="shared" si="2"/>
        <v>17929348.41</v>
      </c>
    </row>
    <row r="34" spans="1:7" ht="24.75" customHeight="1">
      <c r="A34" s="43" t="s">
        <v>15</v>
      </c>
      <c r="B34" s="22">
        <v>4562000</v>
      </c>
      <c r="C34" s="69">
        <v>0</v>
      </c>
      <c r="D34" s="22">
        <f t="shared" si="1"/>
        <v>4562000</v>
      </c>
      <c r="E34" s="22">
        <v>220462.89</v>
      </c>
      <c r="F34" s="22">
        <v>220462.89</v>
      </c>
      <c r="G34" s="24">
        <f t="shared" si="2"/>
        <v>4341537.11</v>
      </c>
    </row>
    <row r="35" spans="1:7" ht="15.75" customHeight="1">
      <c r="A35" s="43" t="s">
        <v>59</v>
      </c>
      <c r="B35" s="22">
        <v>0</v>
      </c>
      <c r="C35" s="42">
        <v>0</v>
      </c>
      <c r="D35" s="22">
        <f t="shared" si="1"/>
        <v>0</v>
      </c>
      <c r="E35" s="22">
        <v>0</v>
      </c>
      <c r="F35" s="22">
        <v>0</v>
      </c>
      <c r="G35" s="24">
        <f t="shared" si="2"/>
        <v>0</v>
      </c>
    </row>
    <row r="36" spans="1:7" ht="25.5" customHeight="1">
      <c r="A36" s="59" t="s">
        <v>16</v>
      </c>
      <c r="B36" s="53">
        <v>5738500</v>
      </c>
      <c r="C36" s="54">
        <v>50000</v>
      </c>
      <c r="D36" s="53">
        <f t="shared" si="1"/>
        <v>5788500</v>
      </c>
      <c r="E36" s="53">
        <v>783867.05</v>
      </c>
      <c r="F36" s="53">
        <v>718608.28</v>
      </c>
      <c r="G36" s="55">
        <f t="shared" si="2"/>
        <v>5004632.95</v>
      </c>
    </row>
    <row r="37" spans="1:7" ht="12.75" customHeight="1">
      <c r="A37" s="44"/>
      <c r="B37" s="27"/>
      <c r="C37" s="27"/>
      <c r="D37" s="22"/>
      <c r="E37" s="27"/>
      <c r="F37" s="27"/>
      <c r="G37" s="24"/>
    </row>
    <row r="38" spans="1:7" ht="19.5" customHeight="1">
      <c r="A38" s="41" t="s">
        <v>17</v>
      </c>
      <c r="B38" s="17">
        <f aca="true" t="shared" si="4" ref="B38:G38">SUM(B39:B47)</f>
        <v>112905500</v>
      </c>
      <c r="C38" s="72">
        <f t="shared" si="4"/>
        <v>-5578363.73</v>
      </c>
      <c r="D38" s="17">
        <f t="shared" si="4"/>
        <v>107327136.27000001</v>
      </c>
      <c r="E38" s="17">
        <f t="shared" si="4"/>
        <v>21287907.86</v>
      </c>
      <c r="F38" s="17">
        <f t="shared" si="4"/>
        <v>21075177.04</v>
      </c>
      <c r="G38" s="28">
        <f t="shared" si="4"/>
        <v>86039228.40999998</v>
      </c>
    </row>
    <row r="39" spans="1:7" ht="12.75">
      <c r="A39" s="25" t="s">
        <v>18</v>
      </c>
      <c r="B39" s="22">
        <v>29522000</v>
      </c>
      <c r="C39" s="58">
        <v>0</v>
      </c>
      <c r="D39" s="22">
        <f t="shared" si="1"/>
        <v>29522000</v>
      </c>
      <c r="E39" s="62">
        <v>6274060.53</v>
      </c>
      <c r="F39" s="62">
        <v>6274060.53</v>
      </c>
      <c r="G39" s="24">
        <f t="shared" si="2"/>
        <v>23247939.47</v>
      </c>
    </row>
    <row r="40" spans="1:7" ht="12.75">
      <c r="A40" s="25" t="s">
        <v>19</v>
      </c>
      <c r="B40" s="22">
        <v>1437000</v>
      </c>
      <c r="C40" s="58">
        <v>0</v>
      </c>
      <c r="D40" s="22">
        <f t="shared" si="1"/>
        <v>1437000</v>
      </c>
      <c r="E40" s="62">
        <v>156543.4</v>
      </c>
      <c r="F40" s="62">
        <v>131919.4</v>
      </c>
      <c r="G40" s="24">
        <f t="shared" si="2"/>
        <v>1280456.6</v>
      </c>
    </row>
    <row r="41" spans="1:7" ht="25.5" customHeight="1">
      <c r="A41" s="43" t="s">
        <v>20</v>
      </c>
      <c r="B41" s="53">
        <v>19075500</v>
      </c>
      <c r="C41" s="61">
        <v>-1314187.91</v>
      </c>
      <c r="D41" s="53">
        <f t="shared" si="1"/>
        <v>17761312.09</v>
      </c>
      <c r="E41" s="64">
        <v>3000808.59</v>
      </c>
      <c r="F41" s="64">
        <v>2963764.59</v>
      </c>
      <c r="G41" s="55">
        <f t="shared" si="2"/>
        <v>14760503.5</v>
      </c>
    </row>
    <row r="42" spans="1:7" ht="26.25" customHeight="1">
      <c r="A42" s="49" t="s">
        <v>21</v>
      </c>
      <c r="B42" s="50">
        <v>3350000</v>
      </c>
      <c r="C42" s="60">
        <v>407000</v>
      </c>
      <c r="D42" s="50">
        <f t="shared" si="1"/>
        <v>3757000</v>
      </c>
      <c r="E42" s="63">
        <v>1935973.92</v>
      </c>
      <c r="F42" s="63">
        <v>1931477.32</v>
      </c>
      <c r="G42" s="51">
        <f t="shared" si="2"/>
        <v>1821026.08</v>
      </c>
    </row>
    <row r="43" spans="1:7" ht="25.5" customHeight="1">
      <c r="A43" s="43" t="s">
        <v>22</v>
      </c>
      <c r="B43" s="53">
        <v>47536700</v>
      </c>
      <c r="C43" s="61">
        <v>-4641175.82</v>
      </c>
      <c r="D43" s="50">
        <f t="shared" si="1"/>
        <v>42895524.18</v>
      </c>
      <c r="E43" s="64">
        <v>8704382.31</v>
      </c>
      <c r="F43" s="64">
        <v>8569065.08</v>
      </c>
      <c r="G43" s="55">
        <f t="shared" si="2"/>
        <v>34191141.87</v>
      </c>
    </row>
    <row r="44" spans="1:7" ht="26.25" customHeight="1">
      <c r="A44" s="59" t="s">
        <v>23</v>
      </c>
      <c r="B44" s="53">
        <v>6277000</v>
      </c>
      <c r="C44" s="61">
        <v>0</v>
      </c>
      <c r="D44" s="53">
        <f t="shared" si="1"/>
        <v>6277000</v>
      </c>
      <c r="E44" s="64">
        <v>674983.4</v>
      </c>
      <c r="F44" s="64">
        <v>674983.4</v>
      </c>
      <c r="G44" s="55">
        <f t="shared" si="2"/>
        <v>5602016.6</v>
      </c>
    </row>
    <row r="45" spans="1:7" ht="12.75">
      <c r="A45" s="25" t="s">
        <v>24</v>
      </c>
      <c r="B45" s="22">
        <v>1162250</v>
      </c>
      <c r="C45" s="58">
        <v>0</v>
      </c>
      <c r="D45" s="53">
        <f t="shared" si="1"/>
        <v>1162250</v>
      </c>
      <c r="E45" s="62">
        <v>54280.34</v>
      </c>
      <c r="F45" s="62">
        <v>54280.34</v>
      </c>
      <c r="G45" s="24">
        <f t="shared" si="2"/>
        <v>1107969.66</v>
      </c>
    </row>
    <row r="46" spans="1:7" ht="12.75">
      <c r="A46" s="25" t="s">
        <v>25</v>
      </c>
      <c r="B46" s="22">
        <v>2720050</v>
      </c>
      <c r="C46" s="58">
        <v>-30000</v>
      </c>
      <c r="D46" s="53">
        <f>+B46+C46</f>
        <v>2690050</v>
      </c>
      <c r="E46" s="62">
        <v>227889.14</v>
      </c>
      <c r="F46" s="62">
        <v>216640.15</v>
      </c>
      <c r="G46" s="24">
        <f t="shared" si="2"/>
        <v>2462160.86</v>
      </c>
    </row>
    <row r="47" spans="1:7" ht="12.75">
      <c r="A47" s="25" t="s">
        <v>26</v>
      </c>
      <c r="B47" s="22">
        <v>1825000</v>
      </c>
      <c r="C47" s="58">
        <v>0</v>
      </c>
      <c r="D47" s="22">
        <f t="shared" si="1"/>
        <v>1825000</v>
      </c>
      <c r="E47" s="62">
        <v>258986.23</v>
      </c>
      <c r="F47" s="62">
        <v>258986.23</v>
      </c>
      <c r="G47" s="24">
        <f t="shared" si="2"/>
        <v>1566013.77</v>
      </c>
    </row>
    <row r="48" spans="1:7" ht="12.75" customHeight="1">
      <c r="A48" s="44"/>
      <c r="B48" s="27"/>
      <c r="C48" s="27"/>
      <c r="D48" s="22"/>
      <c r="E48" s="27"/>
      <c r="F48" s="27"/>
      <c r="G48" s="24"/>
    </row>
    <row r="49" spans="1:7" ht="30" customHeight="1">
      <c r="A49" s="45" t="s">
        <v>27</v>
      </c>
      <c r="B49" s="17">
        <f aca="true" t="shared" si="5" ref="B49:G49">SUM(B50:B54)</f>
        <v>52018598.43</v>
      </c>
      <c r="C49" s="17">
        <f t="shared" si="5"/>
        <v>2880000</v>
      </c>
      <c r="D49" s="17">
        <f t="shared" si="5"/>
        <v>54898598.43</v>
      </c>
      <c r="E49" s="17">
        <f t="shared" si="5"/>
        <v>13086450.38</v>
      </c>
      <c r="F49" s="17">
        <f t="shared" si="5"/>
        <v>13086450.38</v>
      </c>
      <c r="G49" s="28">
        <f t="shared" si="5"/>
        <v>41812148.05</v>
      </c>
    </row>
    <row r="50" spans="1:7" ht="24.75" customHeight="1">
      <c r="A50" s="52" t="s">
        <v>28</v>
      </c>
      <c r="B50" s="53">
        <v>41268598.43</v>
      </c>
      <c r="C50" s="65">
        <v>0</v>
      </c>
      <c r="D50" s="53">
        <f>+B50+C50</f>
        <v>41268598.43</v>
      </c>
      <c r="E50" s="64">
        <v>10743822.38</v>
      </c>
      <c r="F50" s="64">
        <v>10743822.38</v>
      </c>
      <c r="G50" s="55">
        <f t="shared" si="2"/>
        <v>30524776.049999997</v>
      </c>
    </row>
    <row r="51" spans="1:7" ht="12.75">
      <c r="A51" s="25" t="s">
        <v>60</v>
      </c>
      <c r="B51" s="22">
        <v>0</v>
      </c>
      <c r="C51" s="66">
        <v>0</v>
      </c>
      <c r="D51" s="22">
        <f t="shared" si="1"/>
        <v>0</v>
      </c>
      <c r="E51" s="62">
        <v>0</v>
      </c>
      <c r="F51" s="62">
        <v>0</v>
      </c>
      <c r="G51" s="24">
        <f t="shared" si="2"/>
        <v>0</v>
      </c>
    </row>
    <row r="52" spans="1:7" ht="12.75">
      <c r="A52" s="25" t="s">
        <v>29</v>
      </c>
      <c r="B52" s="22">
        <v>8650000</v>
      </c>
      <c r="C52" s="66">
        <v>2880000</v>
      </c>
      <c r="D52" s="22">
        <f t="shared" si="1"/>
        <v>11530000</v>
      </c>
      <c r="E52" s="62">
        <v>2342628</v>
      </c>
      <c r="F52" s="62">
        <v>2342628</v>
      </c>
      <c r="G52" s="24">
        <f t="shared" si="2"/>
        <v>9187372</v>
      </c>
    </row>
    <row r="53" spans="1:7" ht="12.75">
      <c r="A53" s="25" t="s">
        <v>30</v>
      </c>
      <c r="B53" s="22">
        <v>2000000</v>
      </c>
      <c r="C53" s="58">
        <v>0</v>
      </c>
      <c r="D53" s="22">
        <f t="shared" si="1"/>
        <v>2000000</v>
      </c>
      <c r="E53" s="62">
        <v>0</v>
      </c>
      <c r="F53" s="62">
        <v>0</v>
      </c>
      <c r="G53" s="24">
        <f t="shared" si="2"/>
        <v>2000000</v>
      </c>
    </row>
    <row r="54" spans="1:7" ht="13.5" thickBot="1">
      <c r="A54" s="46" t="s">
        <v>31</v>
      </c>
      <c r="B54" s="47">
        <v>100000</v>
      </c>
      <c r="C54" s="66">
        <v>0</v>
      </c>
      <c r="D54" s="47">
        <f t="shared" si="1"/>
        <v>100000</v>
      </c>
      <c r="E54" s="67">
        <v>0</v>
      </c>
      <c r="F54" s="67">
        <v>0</v>
      </c>
      <c r="G54" s="48">
        <f t="shared" si="2"/>
        <v>100000</v>
      </c>
    </row>
    <row r="55" spans="1:7" ht="12.75">
      <c r="A55" s="4"/>
      <c r="B55" s="4"/>
      <c r="C55" s="4"/>
      <c r="D55" s="4"/>
      <c r="E55" s="4"/>
      <c r="F55" s="4"/>
      <c r="G55" s="5" t="s">
        <v>57</v>
      </c>
    </row>
    <row r="56" spans="1:7" ht="12.75">
      <c r="A56" s="1"/>
      <c r="B56" s="1"/>
      <c r="C56" s="1"/>
      <c r="D56" s="1"/>
      <c r="E56" s="1"/>
      <c r="F56" s="1"/>
      <c r="G56" s="57"/>
    </row>
    <row r="57" spans="1:7" ht="12.75">
      <c r="A57" s="1"/>
      <c r="B57" s="1"/>
      <c r="C57" s="1"/>
      <c r="D57" s="1"/>
      <c r="E57" s="1"/>
      <c r="F57" s="1"/>
      <c r="G57" s="57"/>
    </row>
    <row r="58" spans="1:7" ht="12.75">
      <c r="A58" s="1"/>
      <c r="B58" s="1"/>
      <c r="C58" s="1"/>
      <c r="D58" s="1"/>
      <c r="E58" s="1"/>
      <c r="F58" s="1"/>
      <c r="G58" s="57"/>
    </row>
    <row r="59" spans="1:7" ht="12.75">
      <c r="A59" s="1"/>
      <c r="B59" s="1"/>
      <c r="C59" s="1"/>
      <c r="D59" s="1"/>
      <c r="E59" s="1"/>
      <c r="F59" s="1"/>
      <c r="G59" s="57"/>
    </row>
    <row r="60" spans="1:7" ht="12.75">
      <c r="A60" s="1"/>
      <c r="B60" s="1"/>
      <c r="C60" s="1"/>
      <c r="D60" s="1"/>
      <c r="E60" s="1"/>
      <c r="F60" s="1"/>
      <c r="G60" s="57"/>
    </row>
    <row r="61" spans="1:7" ht="12.75">
      <c r="A61" s="1"/>
      <c r="B61" s="1"/>
      <c r="C61" s="1"/>
      <c r="D61" s="1"/>
      <c r="E61" s="1"/>
      <c r="F61" s="1"/>
      <c r="G61" s="57"/>
    </row>
    <row r="62" spans="1:7" ht="12.75">
      <c r="A62" s="1"/>
      <c r="B62" s="1"/>
      <c r="C62" s="1"/>
      <c r="D62" s="1"/>
      <c r="E62" s="1"/>
      <c r="F62" s="1"/>
      <c r="G62" s="57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77" t="s">
        <v>66</v>
      </c>
      <c r="B75" s="77"/>
      <c r="C75" s="77"/>
      <c r="D75" s="77"/>
      <c r="E75" s="77"/>
      <c r="F75" s="77"/>
      <c r="G75" s="77"/>
      <c r="H75" s="8"/>
    </row>
    <row r="76" spans="1:8" ht="15.75">
      <c r="A76" s="77" t="s">
        <v>56</v>
      </c>
      <c r="B76" s="77"/>
      <c r="C76" s="77"/>
      <c r="D76" s="77"/>
      <c r="E76" s="77"/>
      <c r="F76" s="77"/>
      <c r="G76" s="77"/>
      <c r="H76" s="8"/>
    </row>
    <row r="77" spans="1:8" ht="15">
      <c r="A77" s="78" t="s">
        <v>65</v>
      </c>
      <c r="B77" s="78"/>
      <c r="C77" s="78"/>
      <c r="D77" s="78"/>
      <c r="E77" s="78"/>
      <c r="F77" s="78"/>
      <c r="G77" s="78"/>
      <c r="H77" s="9"/>
    </row>
    <row r="78" spans="1:8" ht="14.25">
      <c r="A78" s="79" t="s">
        <v>64</v>
      </c>
      <c r="B78" s="79"/>
      <c r="C78" s="79"/>
      <c r="D78" s="79"/>
      <c r="E78" s="79"/>
      <c r="F78" s="79"/>
      <c r="G78" s="79"/>
      <c r="H78" s="9"/>
    </row>
    <row r="79" spans="1:7" ht="13.5" thickBot="1">
      <c r="A79" s="6"/>
      <c r="B79" s="6"/>
      <c r="C79" s="6"/>
      <c r="D79" s="6"/>
      <c r="E79" s="6"/>
      <c r="F79" s="6"/>
      <c r="G79" s="6"/>
    </row>
    <row r="80" spans="1:7" ht="12.75">
      <c r="A80" s="73" t="s">
        <v>54</v>
      </c>
      <c r="B80" s="75" t="s">
        <v>55</v>
      </c>
      <c r="C80" s="75"/>
      <c r="D80" s="75"/>
      <c r="E80" s="75"/>
      <c r="F80" s="75"/>
      <c r="G80" s="76"/>
    </row>
    <row r="81" spans="1:7" ht="24">
      <c r="A81" s="74"/>
      <c r="B81" s="10" t="s">
        <v>48</v>
      </c>
      <c r="C81" s="11" t="s">
        <v>49</v>
      </c>
      <c r="D81" s="10" t="s">
        <v>50</v>
      </c>
      <c r="E81" s="10" t="s">
        <v>51</v>
      </c>
      <c r="F81" s="10" t="s">
        <v>52</v>
      </c>
      <c r="G81" s="12" t="s">
        <v>53</v>
      </c>
    </row>
    <row r="82" spans="1:7" ht="12.75">
      <c r="A82" s="74"/>
      <c r="B82" s="13">
        <v>1</v>
      </c>
      <c r="C82" s="13">
        <v>2</v>
      </c>
      <c r="D82" s="14" t="s">
        <v>0</v>
      </c>
      <c r="E82" s="13">
        <v>4</v>
      </c>
      <c r="F82" s="13">
        <v>5</v>
      </c>
      <c r="G82" s="15" t="s">
        <v>1</v>
      </c>
    </row>
    <row r="83" spans="1:7" ht="19.5" customHeight="1">
      <c r="A83" s="16" t="s">
        <v>32</v>
      </c>
      <c r="B83" s="17">
        <f aca="true" t="shared" si="6" ref="B83:G83">SUM(B84:B90)</f>
        <v>29545100</v>
      </c>
      <c r="C83" s="17">
        <f t="shared" si="6"/>
        <v>5831291</v>
      </c>
      <c r="D83" s="17">
        <f t="shared" si="6"/>
        <v>35376391</v>
      </c>
      <c r="E83" s="18">
        <f t="shared" si="6"/>
        <v>2763189.48</v>
      </c>
      <c r="F83" s="19">
        <f t="shared" si="6"/>
        <v>2763189.48</v>
      </c>
      <c r="G83" s="20">
        <f t="shared" si="6"/>
        <v>32613201.520000003</v>
      </c>
    </row>
    <row r="84" spans="1:7" ht="12.75">
      <c r="A84" s="21" t="s">
        <v>33</v>
      </c>
      <c r="B84" s="22">
        <v>4357100</v>
      </c>
      <c r="C84" s="66">
        <v>0</v>
      </c>
      <c r="D84" s="22">
        <f aca="true" t="shared" si="7" ref="D84:D90">+B84+C84</f>
        <v>4357100</v>
      </c>
      <c r="E84" s="62">
        <v>56940.4</v>
      </c>
      <c r="F84" s="62">
        <v>56940.4</v>
      </c>
      <c r="G84" s="24">
        <f aca="true" t="shared" si="8" ref="G84:G104">+D84-E84</f>
        <v>4300159.6</v>
      </c>
    </row>
    <row r="85" spans="1:7" ht="12.75">
      <c r="A85" s="21" t="s">
        <v>34</v>
      </c>
      <c r="B85" s="22">
        <v>91000</v>
      </c>
      <c r="C85" s="66">
        <v>0</v>
      </c>
      <c r="D85" s="22">
        <f t="shared" si="7"/>
        <v>91000</v>
      </c>
      <c r="E85" s="62">
        <v>0</v>
      </c>
      <c r="F85" s="62">
        <v>0</v>
      </c>
      <c r="G85" s="24">
        <f t="shared" si="8"/>
        <v>91000</v>
      </c>
    </row>
    <row r="86" spans="1:7" ht="12.75">
      <c r="A86" s="25" t="s">
        <v>62</v>
      </c>
      <c r="B86" s="22">
        <v>35000</v>
      </c>
      <c r="C86" s="66">
        <v>0</v>
      </c>
      <c r="D86" s="22">
        <f t="shared" si="7"/>
        <v>35000</v>
      </c>
      <c r="E86" s="62">
        <v>0</v>
      </c>
      <c r="F86" s="62">
        <v>0</v>
      </c>
      <c r="G86" s="24">
        <f t="shared" si="8"/>
        <v>35000</v>
      </c>
    </row>
    <row r="87" spans="1:7" ht="12.75">
      <c r="A87" s="21" t="s">
        <v>35</v>
      </c>
      <c r="B87" s="22">
        <v>17600000</v>
      </c>
      <c r="C87" s="66">
        <v>5837291</v>
      </c>
      <c r="D87" s="22">
        <f t="shared" si="7"/>
        <v>23437291</v>
      </c>
      <c r="E87" s="62">
        <v>2094260</v>
      </c>
      <c r="F87" s="62">
        <v>2094260</v>
      </c>
      <c r="G87" s="24">
        <f t="shared" si="8"/>
        <v>21343031</v>
      </c>
    </row>
    <row r="88" spans="1:7" ht="12.75">
      <c r="A88" s="21" t="s">
        <v>63</v>
      </c>
      <c r="B88" s="22">
        <v>0</v>
      </c>
      <c r="C88" s="66">
        <v>0</v>
      </c>
      <c r="D88" s="22">
        <f t="shared" si="7"/>
        <v>0</v>
      </c>
      <c r="E88" s="62">
        <v>0</v>
      </c>
      <c r="F88" s="62">
        <v>0</v>
      </c>
      <c r="G88" s="24">
        <f t="shared" si="8"/>
        <v>0</v>
      </c>
    </row>
    <row r="89" spans="1:7" ht="12.75">
      <c r="A89" s="21" t="s">
        <v>36</v>
      </c>
      <c r="B89" s="22">
        <v>7325000</v>
      </c>
      <c r="C89" s="66">
        <v>-6000</v>
      </c>
      <c r="D89" s="22">
        <f t="shared" si="7"/>
        <v>7319000</v>
      </c>
      <c r="E89" s="62">
        <v>611989.08</v>
      </c>
      <c r="F89" s="62">
        <v>611989.08</v>
      </c>
      <c r="G89" s="24">
        <f t="shared" si="8"/>
        <v>6707010.92</v>
      </c>
    </row>
    <row r="90" spans="1:7" ht="12.75">
      <c r="A90" s="21" t="s">
        <v>37</v>
      </c>
      <c r="B90" s="22">
        <v>137000</v>
      </c>
      <c r="C90" s="66">
        <v>0</v>
      </c>
      <c r="D90" s="22">
        <f t="shared" si="7"/>
        <v>137000</v>
      </c>
      <c r="E90" s="62">
        <v>0</v>
      </c>
      <c r="F90" s="62">
        <v>0</v>
      </c>
      <c r="G90" s="24">
        <f t="shared" si="8"/>
        <v>137000</v>
      </c>
    </row>
    <row r="91" spans="1:7" ht="12.75" customHeight="1">
      <c r="A91" s="26"/>
      <c r="B91" s="27"/>
      <c r="C91" s="27"/>
      <c r="D91" s="22"/>
      <c r="E91" s="27"/>
      <c r="F91" s="27"/>
      <c r="G91" s="24"/>
    </row>
    <row r="92" spans="1:7" ht="18.75" customHeight="1">
      <c r="A92" s="16" t="s">
        <v>38</v>
      </c>
      <c r="B92" s="17">
        <f aca="true" t="shared" si="9" ref="B92:G92">SUM(B93:B94)</f>
        <v>30000000</v>
      </c>
      <c r="C92" s="17">
        <f t="shared" si="9"/>
        <v>24586705.729999997</v>
      </c>
      <c r="D92" s="17">
        <f t="shared" si="9"/>
        <v>54586705.73</v>
      </c>
      <c r="E92" s="17">
        <f t="shared" si="9"/>
        <v>37600303.22</v>
      </c>
      <c r="F92" s="17">
        <f t="shared" si="9"/>
        <v>14209831.2</v>
      </c>
      <c r="G92" s="28">
        <f t="shared" si="9"/>
        <v>16986402.509999998</v>
      </c>
    </row>
    <row r="93" spans="1:7" ht="12.75">
      <c r="A93" s="21" t="s">
        <v>39</v>
      </c>
      <c r="B93" s="22">
        <v>15000000</v>
      </c>
      <c r="C93" s="23">
        <v>11758013.29</v>
      </c>
      <c r="D93" s="22">
        <f>+B93+C93</f>
        <v>26758013.29</v>
      </c>
      <c r="E93" s="62">
        <v>25442007</v>
      </c>
      <c r="F93" s="62">
        <v>9391004.4</v>
      </c>
      <c r="G93" s="24">
        <f t="shared" si="8"/>
        <v>1316006.289999999</v>
      </c>
    </row>
    <row r="94" spans="1:7" ht="12.75">
      <c r="A94" s="25" t="s">
        <v>61</v>
      </c>
      <c r="B94" s="22">
        <v>15000000</v>
      </c>
      <c r="C94" s="23">
        <v>12828692.44</v>
      </c>
      <c r="D94" s="22">
        <f>+C94+B94</f>
        <v>27828692.439999998</v>
      </c>
      <c r="E94" s="22">
        <v>12158296.22</v>
      </c>
      <c r="F94" s="22">
        <v>4818826.8</v>
      </c>
      <c r="G94" s="24">
        <f t="shared" si="8"/>
        <v>15670396.219999997</v>
      </c>
    </row>
    <row r="95" spans="1:7" ht="12.75" customHeight="1">
      <c r="A95" s="26"/>
      <c r="B95" s="27"/>
      <c r="C95" s="27"/>
      <c r="D95" s="22"/>
      <c r="E95" s="27"/>
      <c r="F95" s="27"/>
      <c r="G95" s="24"/>
    </row>
    <row r="96" spans="1:7" ht="30.75" customHeight="1">
      <c r="A96" s="29" t="s">
        <v>40</v>
      </c>
      <c r="B96" s="17">
        <f aca="true" t="shared" si="10" ref="B96:G96">+B97</f>
        <v>4887974.16</v>
      </c>
      <c r="C96" s="30">
        <f t="shared" si="10"/>
        <v>-4227000</v>
      </c>
      <c r="D96" s="17">
        <f t="shared" si="10"/>
        <v>660974.1600000001</v>
      </c>
      <c r="E96" s="17">
        <f t="shared" si="10"/>
        <v>0</v>
      </c>
      <c r="F96" s="17">
        <f t="shared" si="10"/>
        <v>0</v>
      </c>
      <c r="G96" s="28">
        <f t="shared" si="10"/>
        <v>660974.1600000001</v>
      </c>
    </row>
    <row r="97" spans="1:7" ht="27.75" customHeight="1">
      <c r="A97" s="31" t="s">
        <v>41</v>
      </c>
      <c r="B97" s="22">
        <v>4887974.16</v>
      </c>
      <c r="C97" s="32">
        <v>-4227000</v>
      </c>
      <c r="D97" s="22">
        <f>+B97+C97</f>
        <v>660974.1600000001</v>
      </c>
      <c r="E97" s="22">
        <v>0</v>
      </c>
      <c r="F97" s="22">
        <v>0</v>
      </c>
      <c r="G97" s="24">
        <f t="shared" si="8"/>
        <v>660974.1600000001</v>
      </c>
    </row>
    <row r="98" spans="1:7" ht="12.75" customHeight="1">
      <c r="A98" s="26"/>
      <c r="B98" s="27"/>
      <c r="C98" s="33"/>
      <c r="D98" s="22"/>
      <c r="E98" s="27"/>
      <c r="F98" s="27"/>
      <c r="G98" s="24"/>
    </row>
    <row r="99" spans="1:7" ht="18.75" customHeight="1">
      <c r="A99" s="16" t="s">
        <v>42</v>
      </c>
      <c r="B99" s="17">
        <f aca="true" t="shared" si="11" ref="B99:G99">+B100</f>
        <v>25871080</v>
      </c>
      <c r="C99" s="30">
        <f t="shared" si="11"/>
        <v>-5121213</v>
      </c>
      <c r="D99" s="17">
        <f t="shared" si="11"/>
        <v>20749867</v>
      </c>
      <c r="E99" s="17">
        <f t="shared" si="11"/>
        <v>0</v>
      </c>
      <c r="F99" s="17">
        <f t="shared" si="11"/>
        <v>0</v>
      </c>
      <c r="G99" s="28">
        <f t="shared" si="11"/>
        <v>20749867</v>
      </c>
    </row>
    <row r="100" spans="1:7" ht="12.75">
      <c r="A100" s="21" t="s">
        <v>43</v>
      </c>
      <c r="B100" s="22">
        <v>25871080</v>
      </c>
      <c r="C100" s="32">
        <v>-5121213</v>
      </c>
      <c r="D100" s="22">
        <f>+B100+C100</f>
        <v>20749867</v>
      </c>
      <c r="E100" s="62">
        <v>0</v>
      </c>
      <c r="F100" s="62">
        <v>0</v>
      </c>
      <c r="G100" s="24">
        <f t="shared" si="8"/>
        <v>20749867</v>
      </c>
    </row>
    <row r="101" spans="1:7" ht="12.75" customHeight="1">
      <c r="A101" s="26"/>
      <c r="B101" s="27"/>
      <c r="C101" s="27"/>
      <c r="D101" s="22"/>
      <c r="E101" s="27"/>
      <c r="F101" s="27"/>
      <c r="G101" s="24"/>
    </row>
    <row r="102" spans="1:7" ht="19.5" customHeight="1">
      <c r="A102" s="16" t="s">
        <v>44</v>
      </c>
      <c r="B102" s="17">
        <f>+B103+B104</f>
        <v>28424967.46</v>
      </c>
      <c r="C102" s="17">
        <f>SUM(C103:C104)</f>
        <v>0</v>
      </c>
      <c r="D102" s="17">
        <f>+D103+D104</f>
        <v>28424967.46</v>
      </c>
      <c r="E102" s="18">
        <f>+E103+E104</f>
        <v>7060244.83</v>
      </c>
      <c r="F102" s="17">
        <f>+F103+F104</f>
        <v>7060244.83</v>
      </c>
      <c r="G102" s="28">
        <f>+G103+G104</f>
        <v>21364722.630000003</v>
      </c>
    </row>
    <row r="103" spans="1:7" ht="12.75">
      <c r="A103" s="21" t="s">
        <v>45</v>
      </c>
      <c r="B103" s="22">
        <v>14672090.5</v>
      </c>
      <c r="C103" s="22">
        <v>0</v>
      </c>
      <c r="D103" s="22">
        <f>+B103+C103</f>
        <v>14672090.5</v>
      </c>
      <c r="E103" s="34">
        <v>3560434.66</v>
      </c>
      <c r="F103" s="68">
        <v>3560434.66</v>
      </c>
      <c r="G103" s="24">
        <f t="shared" si="8"/>
        <v>11111655.84</v>
      </c>
    </row>
    <row r="104" spans="1:7" ht="12.75">
      <c r="A104" s="21" t="s">
        <v>46</v>
      </c>
      <c r="B104" s="22">
        <v>13752876.96</v>
      </c>
      <c r="C104" s="22">
        <v>0</v>
      </c>
      <c r="D104" s="22">
        <f>+B104+C104</f>
        <v>13752876.96</v>
      </c>
      <c r="E104" s="34">
        <v>3499810.17</v>
      </c>
      <c r="F104" s="68">
        <v>3499810.17</v>
      </c>
      <c r="G104" s="24">
        <f t="shared" si="8"/>
        <v>10253066.790000001</v>
      </c>
    </row>
    <row r="105" spans="1:7" ht="12.75" customHeight="1">
      <c r="A105" s="80"/>
      <c r="B105" s="27"/>
      <c r="C105" s="27"/>
      <c r="D105" s="27"/>
      <c r="E105" s="35"/>
      <c r="F105" s="27"/>
      <c r="G105" s="36"/>
    </row>
    <row r="106" spans="1:7" ht="12.75" customHeight="1">
      <c r="A106" s="80"/>
      <c r="B106" s="27"/>
      <c r="C106" s="27"/>
      <c r="D106" s="27"/>
      <c r="E106" s="35"/>
      <c r="F106" s="37"/>
      <c r="G106" s="36"/>
    </row>
    <row r="107" spans="1:7" ht="21.75" customHeight="1" thickBot="1">
      <c r="A107" s="38" t="s">
        <v>47</v>
      </c>
      <c r="B107" s="39">
        <f aca="true" t="shared" si="12" ref="B107:G107">+B102+B99+B96+B92+B83+B49+B38+B28+B20</f>
        <v>704397132.49</v>
      </c>
      <c r="C107" s="39">
        <f t="shared" si="12"/>
        <v>19535419.999999996</v>
      </c>
      <c r="D107" s="39">
        <f t="shared" si="12"/>
        <v>723932552.49</v>
      </c>
      <c r="E107" s="39">
        <f t="shared" si="12"/>
        <v>156092400.7</v>
      </c>
      <c r="F107" s="39">
        <f t="shared" si="12"/>
        <v>132090572.16</v>
      </c>
      <c r="G107" s="40">
        <f t="shared" si="12"/>
        <v>567840151.79</v>
      </c>
    </row>
    <row r="108" ht="12.75" customHeight="1">
      <c r="C108" s="3"/>
    </row>
    <row r="109" ht="12.75" customHeight="1">
      <c r="C109" s="3"/>
    </row>
    <row r="110" spans="3:5" ht="12.75" customHeight="1">
      <c r="C110" s="3"/>
      <c r="E110" s="7"/>
    </row>
    <row r="119" ht="15" customHeight="1"/>
    <row r="127" ht="15" customHeight="1">
      <c r="G127" s="2" t="s">
        <v>58</v>
      </c>
    </row>
  </sheetData>
  <sheetProtection/>
  <mergeCells count="13">
    <mergeCell ref="B80:G80"/>
    <mergeCell ref="A105:A106"/>
    <mergeCell ref="A80:A82"/>
    <mergeCell ref="A75:G75"/>
    <mergeCell ref="A76:G76"/>
    <mergeCell ref="A77:G77"/>
    <mergeCell ref="A78:G78"/>
    <mergeCell ref="A17:A19"/>
    <mergeCell ref="B17:G17"/>
    <mergeCell ref="A12:G12"/>
    <mergeCell ref="A13:G13"/>
    <mergeCell ref="A14:G14"/>
    <mergeCell ref="A15:G15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2022-04-26T01:10:32Z</cp:lastPrinted>
  <dcterms:created xsi:type="dcterms:W3CDTF">2020-04-25T18:51:39Z</dcterms:created>
  <dcterms:modified xsi:type="dcterms:W3CDTF">2022-04-26T01:10:41Z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